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customXml/itemProps15.xml" ContentType="application/vnd.openxmlformats-officedocument.customXmlProperties+xml"/>
  <Override PartName="/customXml/itemProps16.xml" ContentType="application/vnd.openxmlformats-officedocument.customXmlProperties+xml"/>
  <Override PartName="/xl/activeX/activeX1.xml" ContentType="application/vnd.ms-office.activeX+xml"/>
  <Override PartName="/docProps/custom.xml" ContentType="application/vnd.openxmlformats-officedocument.custom-properties+xml"/>
  <Override PartName="/docProps/app.xml" ContentType="application/vnd.openxmlformats-officedocument.extended-properties+xml"/>
  <Override PartName="/customXml/itemProps17.xml" ContentType="application/vnd.openxmlformats-officedocument.customXmlProperties+xml"/>
  <Override PartName="/customXml/itemProps14.xml" ContentType="application/vnd.openxmlformats-officedocument.customXmlProperties+xml"/>
  <Override PartName="/customXml/itemProps1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customXml/itemProps4.xml" ContentType="application/vnd.openxmlformats-officedocument.customXmlProperties+xml"/>
  <Override PartName="/customXml/itemProps5.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9.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19.xml" ContentType="application/vnd.openxmlformats-officedocument.customXmlProperties+xml"/>
  <Override PartName="/customXml/itemProps18.xml" ContentType="application/vnd.openxmlformats-officedocument.customXmlProperties+xml"/>
  <Override PartName="/customXml/itemProps20.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icv\Documents\"/>
    </mc:Choice>
  </mc:AlternateContent>
  <bookViews>
    <workbookView xWindow="3990" yWindow="4035" windowWidth="20550" windowHeight="7575" firstSheet="4" activeTab="4"/>
  </bookViews>
  <sheets>
    <sheet name="Finanskladde" sheetId="4" state="veryHidden" r:id="rId1"/>
    <sheet name="Hent Data" sheetId="1" state="hidden" r:id="rId2"/>
    <sheet name="Vejledning" sheetId="2" state="hidden" r:id="rId3"/>
    <sheet name="Total for 502 - Teknik og Miljø" sheetId="7" state="hidden" r:id="rId4"/>
    <sheet name="Udvalget for Plan og Teknik" sheetId="5" r:id="rId5"/>
    <sheet name="Udvalget for Økonomi og Erhverv" sheetId="6" state="hidden" r:id="rId6"/>
  </sheets>
  <definedNames>
    <definedName name="AccountNumArea">'Hent Data'!$U$28:$U$169</definedName>
    <definedName name="AdoptedDateCodeArea">'Hent Data'!$W$9:$AI$9</definedName>
    <definedName name="AdoptedDateFromArea">'Hent Data'!$W$10:$AI$10</definedName>
    <definedName name="AdoptedDateToArea">'Hent Data'!$W$11:$AI$11</definedName>
    <definedName name="AmountDisplayArea">'Hent Data'!$W$28:$AI$169</definedName>
    <definedName name="AmountInclTaxArea">'Hent Data'!$W$25:$AI$25</definedName>
    <definedName name="BaseYearArea">'Hent Data'!$W$23:$AI$23</definedName>
    <definedName name="BudgetCommentArea">'Hent Data'!$W$8:$AI$8</definedName>
    <definedName name="BudgetModelArea">'Hent Data'!$W$5:$AI$5</definedName>
    <definedName name="BudgetNormalPrimoArea">'Hent Data'!$W$4:$AI$4</definedName>
    <definedName name="ColumndefinitionArea">'Hent Data'!$W$2:$AI$26</definedName>
    <definedName name="CommissionsArea">'Hent Data'!$W$7:$AI$7</definedName>
    <definedName name="ComputationProgressingMark">'Hent Data'!$V$28:$V$169</definedName>
    <definedName name="ComputeColumnArea">'Hent Data'!$W$3:$AI$3</definedName>
    <definedName name="CreatedDateCodeArea">'Hent Data'!$W$18:$AI$18</definedName>
    <definedName name="CreatedDateFromArea">'Hent Data'!$W$19:$AI$19</definedName>
    <definedName name="CreatedDateToArea">'Hent Data'!$W$20:$AI$20</definedName>
    <definedName name="DataAreaArea">'Hent Data'!$W$2:$AI$2</definedName>
    <definedName name="DimensionSelectionArea">'Hent Data'!$B$28:$S$169</definedName>
    <definedName name="FactorArea">'Hent Data'!$W$26:$AI$26</definedName>
    <definedName name="FromDateArea">'Hent Data'!$W$16:$AI$16</definedName>
    <definedName name="IncludeInactiveArea">'Hent Data'!$W$12:$AI$12</definedName>
    <definedName name="JournalDataAreaArea">Finanskladde!$D$3</definedName>
    <definedName name="JournalDescriptionArea">Finanskladde!$F$4</definedName>
    <definedName name="JournalLineArea">Finanskladde!$B$9:$J$31</definedName>
    <definedName name="JournalLineHeaderArea">Finanskladde!$B$8:$I$8</definedName>
    <definedName name="JournalNameArea">Finanskladde!$F$3</definedName>
    <definedName name="ModificationTypeArea">'Hent Data'!$W$6:$AI$6</definedName>
    <definedName name="NetExpenserevenueArea">'Hent Data'!$W$24:$AI$24</definedName>
    <definedName name="PeriodCodeArea">'Hent Data'!$W$15:$AI$15</definedName>
    <definedName name="PriceFluctArea">'Hent Data'!$W$22:$AI$22</definedName>
    <definedName name="PriceLevelArea">'Hent Data'!$W$21:$AI$21</definedName>
    <definedName name="RowTypeArea">'Hent Data'!$T$28:$T$169</definedName>
    <definedName name="SDabsenceTypeArea">'Hent Data'!$W$14:$AI$14</definedName>
    <definedName name="TextDimensionArea">'Hent Data'!$W$13:$AI$13</definedName>
    <definedName name="ToDateArea">'Hent Data'!$W$17:$AI$17</definedName>
  </definedNames>
  <calcPr calcId="152511"/>
</workbook>
</file>

<file path=xl/calcChain.xml><?xml version="1.0" encoding="utf-8"?>
<calcChain xmlns="http://schemas.openxmlformats.org/spreadsheetml/2006/main">
  <c r="J112" i="5" l="1"/>
  <c r="J109" i="5"/>
  <c r="J90" i="5"/>
  <c r="J91" i="5"/>
  <c r="J94" i="5"/>
  <c r="J95" i="5"/>
  <c r="J98" i="5"/>
  <c r="J99" i="5"/>
  <c r="J102" i="5"/>
  <c r="J103" i="5"/>
  <c r="J104" i="5"/>
  <c r="J105" i="5"/>
  <c r="J106" i="5"/>
  <c r="J87" i="5"/>
  <c r="J60" i="5"/>
  <c r="J11" i="5"/>
  <c r="J12" i="5"/>
  <c r="J16" i="5"/>
  <c r="J17" i="5"/>
  <c r="J21" i="5"/>
  <c r="J22" i="5"/>
  <c r="J23" i="5"/>
  <c r="J24" i="5"/>
  <c r="J25" i="5"/>
  <c r="J26" i="5"/>
  <c r="J27" i="5"/>
  <c r="J28" i="5"/>
  <c r="J31" i="5"/>
  <c r="J34" i="5"/>
  <c r="J35" i="5"/>
  <c r="J36" i="5"/>
  <c r="J37" i="5"/>
  <c r="J40" i="5"/>
  <c r="J41" i="5"/>
  <c r="J44" i="5"/>
  <c r="J45" i="5"/>
  <c r="J46" i="5"/>
  <c r="J47" i="5"/>
  <c r="J48" i="5"/>
  <c r="J49" i="5"/>
  <c r="J52" i="5"/>
  <c r="J55" i="5"/>
  <c r="J58" i="5"/>
  <c r="J8" i="5"/>
  <c r="F37" i="5" l="1"/>
  <c r="G37" i="5" s="1"/>
  <c r="C37" i="5"/>
  <c r="E37" i="5"/>
  <c r="D37" i="5"/>
  <c r="I28" i="6" l="1"/>
  <c r="H28" i="6"/>
  <c r="I26" i="6"/>
  <c r="H26" i="6"/>
  <c r="I13" i="5"/>
  <c r="E8" i="5" l="1"/>
  <c r="I8" i="5" s="1"/>
  <c r="F11" i="6" l="1"/>
  <c r="F12" i="6"/>
  <c r="F13" i="6"/>
  <c r="F14" i="6"/>
  <c r="F15" i="6"/>
  <c r="F18" i="6"/>
  <c r="F19" i="6"/>
  <c r="F20" i="6"/>
  <c r="F21" i="6"/>
  <c r="F24" i="6"/>
  <c r="E11" i="6"/>
  <c r="E12" i="6"/>
  <c r="E13" i="6"/>
  <c r="E14" i="6"/>
  <c r="E15" i="6"/>
  <c r="E18" i="6"/>
  <c r="E19" i="6"/>
  <c r="E20" i="6"/>
  <c r="E21" i="6"/>
  <c r="E24" i="6"/>
  <c r="D11" i="6"/>
  <c r="D12" i="6"/>
  <c r="D13" i="6"/>
  <c r="D14" i="6"/>
  <c r="D15" i="6"/>
  <c r="D18" i="6"/>
  <c r="D19" i="6"/>
  <c r="D20" i="6"/>
  <c r="D21" i="6"/>
  <c r="D24" i="6"/>
  <c r="F8" i="6"/>
  <c r="E8" i="6"/>
  <c r="D8" i="6"/>
  <c r="F90" i="5"/>
  <c r="F91" i="5"/>
  <c r="F94" i="5"/>
  <c r="F95" i="5"/>
  <c r="F98" i="5"/>
  <c r="F99" i="5"/>
  <c r="F102" i="5"/>
  <c r="F103" i="5"/>
  <c r="F104" i="5"/>
  <c r="F105" i="5"/>
  <c r="F106" i="5"/>
  <c r="E90" i="5"/>
  <c r="I90" i="5" s="1"/>
  <c r="E91" i="5"/>
  <c r="I91" i="5" s="1"/>
  <c r="E94" i="5"/>
  <c r="E95" i="5"/>
  <c r="I95" i="5" s="1"/>
  <c r="E98" i="5"/>
  <c r="I98" i="5" s="1"/>
  <c r="E99" i="5"/>
  <c r="I99" i="5" s="1"/>
  <c r="E102" i="5"/>
  <c r="I102" i="5" s="1"/>
  <c r="E103" i="5"/>
  <c r="I103" i="5" s="1"/>
  <c r="E104" i="5"/>
  <c r="I104" i="5" s="1"/>
  <c r="E105" i="5"/>
  <c r="I105" i="5" s="1"/>
  <c r="E106" i="5"/>
  <c r="I106" i="5" s="1"/>
  <c r="D103" i="5"/>
  <c r="D104" i="5"/>
  <c r="D105" i="5"/>
  <c r="D106" i="5"/>
  <c r="D102" i="5"/>
  <c r="D99" i="5"/>
  <c r="D98" i="5"/>
  <c r="D95" i="5"/>
  <c r="D94" i="5"/>
  <c r="D91" i="5"/>
  <c r="D90" i="5"/>
  <c r="F87" i="5"/>
  <c r="E87" i="5"/>
  <c r="I87" i="5" s="1"/>
  <c r="D87" i="5"/>
  <c r="H60" i="5"/>
  <c r="F11" i="5"/>
  <c r="F12" i="5"/>
  <c r="F16" i="5"/>
  <c r="F17" i="5"/>
  <c r="F21" i="5"/>
  <c r="F22" i="5"/>
  <c r="F23" i="5"/>
  <c r="F24" i="5"/>
  <c r="F25" i="5"/>
  <c r="F26" i="5"/>
  <c r="F27" i="5"/>
  <c r="F28" i="5"/>
  <c r="F31" i="5"/>
  <c r="F34" i="5"/>
  <c r="F35" i="5"/>
  <c r="F36" i="5"/>
  <c r="F40" i="5"/>
  <c r="F41" i="5"/>
  <c r="F44" i="5"/>
  <c r="F45" i="5"/>
  <c r="F46" i="5"/>
  <c r="F47" i="5"/>
  <c r="F48" i="5"/>
  <c r="F49" i="5"/>
  <c r="F52" i="5"/>
  <c r="F55" i="5"/>
  <c r="F58" i="5"/>
  <c r="E11" i="5"/>
  <c r="I11" i="5" s="1"/>
  <c r="E12" i="5"/>
  <c r="I12" i="5" s="1"/>
  <c r="E16" i="5"/>
  <c r="I16" i="5" s="1"/>
  <c r="E17" i="5"/>
  <c r="I17" i="5" s="1"/>
  <c r="E21" i="5"/>
  <c r="I21" i="5" s="1"/>
  <c r="E22" i="5"/>
  <c r="I22" i="5" s="1"/>
  <c r="E23" i="5"/>
  <c r="I23" i="5" s="1"/>
  <c r="E24" i="5"/>
  <c r="I24" i="5" s="1"/>
  <c r="E25" i="5"/>
  <c r="I25" i="5" s="1"/>
  <c r="E26" i="5"/>
  <c r="I26" i="5" s="1"/>
  <c r="E27" i="5"/>
  <c r="I27" i="5" s="1"/>
  <c r="E28" i="5"/>
  <c r="I28" i="5" s="1"/>
  <c r="E31" i="5"/>
  <c r="I31" i="5" s="1"/>
  <c r="E34" i="5"/>
  <c r="I34" i="5" s="1"/>
  <c r="E35" i="5"/>
  <c r="I35" i="5" s="1"/>
  <c r="E36" i="5"/>
  <c r="I36" i="5" s="1"/>
  <c r="E40" i="5"/>
  <c r="I40" i="5" s="1"/>
  <c r="E41" i="5"/>
  <c r="I41" i="5" s="1"/>
  <c r="E44" i="5"/>
  <c r="I44" i="5" s="1"/>
  <c r="E45" i="5"/>
  <c r="I45" i="5" s="1"/>
  <c r="E46" i="5"/>
  <c r="I46" i="5" s="1"/>
  <c r="E47" i="5"/>
  <c r="I47" i="5" s="1"/>
  <c r="E48" i="5"/>
  <c r="I48" i="5" s="1"/>
  <c r="E49" i="5"/>
  <c r="I49" i="5" s="1"/>
  <c r="E52" i="5"/>
  <c r="I52" i="5" s="1"/>
  <c r="E55" i="5"/>
  <c r="I55" i="5" s="1"/>
  <c r="E58" i="5"/>
  <c r="I58" i="5" s="1"/>
  <c r="D11" i="5"/>
  <c r="D12" i="5"/>
  <c r="D16" i="5"/>
  <c r="D17" i="5"/>
  <c r="D21" i="5"/>
  <c r="D22" i="5"/>
  <c r="D23" i="5"/>
  <c r="D24" i="5"/>
  <c r="D25" i="5"/>
  <c r="D26" i="5"/>
  <c r="D27" i="5"/>
  <c r="D28" i="5"/>
  <c r="D31" i="5"/>
  <c r="D34" i="5"/>
  <c r="D35" i="5"/>
  <c r="D36" i="5"/>
  <c r="D40" i="5"/>
  <c r="D41" i="5"/>
  <c r="D44" i="5"/>
  <c r="D45" i="5"/>
  <c r="D46" i="5"/>
  <c r="D47" i="5"/>
  <c r="D48" i="5"/>
  <c r="D49" i="5"/>
  <c r="D52" i="5"/>
  <c r="D55" i="5"/>
  <c r="D58" i="5"/>
  <c r="I60" i="5" l="1"/>
  <c r="C11" i="5"/>
  <c r="G8" i="6"/>
  <c r="C91" i="5"/>
  <c r="G91" i="5" s="1"/>
  <c r="C18" i="6"/>
  <c r="C15" i="6"/>
  <c r="C14" i="6"/>
  <c r="C12" i="6"/>
  <c r="C8" i="6"/>
  <c r="C95" i="5"/>
  <c r="G95" i="5" s="1"/>
  <c r="G24" i="6"/>
  <c r="C24" i="6"/>
  <c r="C21" i="6"/>
  <c r="G21" i="6"/>
  <c r="C20" i="6"/>
  <c r="G20" i="6"/>
  <c r="C19" i="6"/>
  <c r="G19" i="6"/>
  <c r="G18" i="6"/>
  <c r="G15" i="6"/>
  <c r="G14" i="6"/>
  <c r="F26" i="6"/>
  <c r="G13" i="6"/>
  <c r="C13" i="6"/>
  <c r="E26" i="6"/>
  <c r="C14" i="7" s="1"/>
  <c r="D26" i="6"/>
  <c r="G12" i="6"/>
  <c r="G11" i="6"/>
  <c r="C11" i="6"/>
  <c r="C106" i="5"/>
  <c r="G106" i="5" s="1"/>
  <c r="C105" i="5"/>
  <c r="G105" i="5" s="1"/>
  <c r="C104" i="5"/>
  <c r="G104" i="5" s="1"/>
  <c r="C103" i="5"/>
  <c r="G103" i="5" s="1"/>
  <c r="C102" i="5"/>
  <c r="G102" i="5" s="1"/>
  <c r="C99" i="5"/>
  <c r="G99" i="5" s="1"/>
  <c r="C98" i="5"/>
  <c r="G98" i="5" s="1"/>
  <c r="C94" i="5"/>
  <c r="G94" i="5" s="1"/>
  <c r="H94" i="5"/>
  <c r="I94" i="5" s="1"/>
  <c r="I109" i="5" s="1"/>
  <c r="C90" i="5"/>
  <c r="G90" i="5" s="1"/>
  <c r="C87" i="5"/>
  <c r="G87" i="5" s="1"/>
  <c r="C55" i="5"/>
  <c r="G36" i="5"/>
  <c r="G49" i="5"/>
  <c r="G24" i="5"/>
  <c r="G58" i="5"/>
  <c r="G48" i="5"/>
  <c r="G44" i="5"/>
  <c r="G35" i="5"/>
  <c r="G27" i="5"/>
  <c r="G23" i="5"/>
  <c r="G16" i="5"/>
  <c r="C34" i="5"/>
  <c r="C26" i="5"/>
  <c r="G55" i="5"/>
  <c r="G47" i="5"/>
  <c r="G41" i="5"/>
  <c r="G34" i="5"/>
  <c r="G26" i="5"/>
  <c r="G22" i="5"/>
  <c r="G12" i="5"/>
  <c r="C47" i="5"/>
  <c r="C41" i="5"/>
  <c r="C22" i="5"/>
  <c r="C12" i="5"/>
  <c r="G45" i="5"/>
  <c r="G28" i="5"/>
  <c r="G17" i="5"/>
  <c r="C52" i="5"/>
  <c r="C40" i="5"/>
  <c r="C25" i="5"/>
  <c r="C21" i="5"/>
  <c r="C49" i="5"/>
  <c r="C36" i="5"/>
  <c r="C28" i="5"/>
  <c r="C17" i="5"/>
  <c r="C58" i="5"/>
  <c r="C48" i="5"/>
  <c r="C44" i="5"/>
  <c r="C35" i="5"/>
  <c r="C27" i="5"/>
  <c r="C23" i="5"/>
  <c r="C16" i="5"/>
  <c r="G52" i="5"/>
  <c r="G46" i="5"/>
  <c r="G40" i="5"/>
  <c r="G31" i="5"/>
  <c r="G25" i="5"/>
  <c r="G21" i="5"/>
  <c r="G11" i="5"/>
  <c r="C46" i="5"/>
  <c r="C31" i="5"/>
  <c r="C45" i="5"/>
  <c r="C24" i="5"/>
  <c r="E60" i="5"/>
  <c r="C11" i="7" s="1"/>
  <c r="X140" i="1"/>
  <c r="Y140" i="1"/>
  <c r="W140" i="1"/>
  <c r="X116" i="1"/>
  <c r="Y116" i="1"/>
  <c r="W116" i="1"/>
  <c r="I112" i="5" l="1"/>
  <c r="D14" i="7"/>
  <c r="F28" i="6"/>
  <c r="C26" i="6"/>
  <c r="Y83" i="1"/>
  <c r="X83" i="1"/>
  <c r="W83" i="1"/>
  <c r="H109" i="5" l="1"/>
  <c r="D109" i="5" l="1"/>
  <c r="D28" i="6" l="1"/>
  <c r="D8" i="5"/>
  <c r="C8" i="5" s="1"/>
  <c r="D60" i="5" l="1"/>
  <c r="D112" i="5" s="1"/>
  <c r="C60" i="5"/>
  <c r="C28" i="6" l="1"/>
  <c r="F8" i="5"/>
  <c r="G8" i="5" s="1"/>
  <c r="F60" i="5" l="1"/>
  <c r="D11" i="7" s="1"/>
  <c r="G26" i="6"/>
  <c r="E28" i="6"/>
  <c r="G28" i="6" s="1"/>
  <c r="F109" i="5"/>
  <c r="C109" i="5"/>
  <c r="E14" i="7"/>
  <c r="D12" i="7" l="1"/>
  <c r="C112" i="5"/>
  <c r="F112" i="5"/>
  <c r="E109" i="5"/>
  <c r="C12" i="7" s="1"/>
  <c r="G109" i="5" l="1"/>
  <c r="D10" i="7"/>
  <c r="D17" i="7" s="1"/>
  <c r="E112" i="5"/>
  <c r="G112" i="5" s="1"/>
  <c r="H112" i="5"/>
  <c r="G60" i="5"/>
  <c r="C10" i="7" l="1"/>
  <c r="C17" i="7" s="1"/>
  <c r="E17" i="7" s="1"/>
  <c r="E10" i="7" l="1"/>
</calcChain>
</file>

<file path=xl/sharedStrings.xml><?xml version="1.0" encoding="utf-8"?>
<sst xmlns="http://schemas.openxmlformats.org/spreadsheetml/2006/main" count="857" uniqueCount="387">
  <si>
    <t>Connection</t>
  </si>
  <si>
    <t/>
  </si>
  <si>
    <t xml:space="preserve">Beregn kolonne </t>
  </si>
  <si>
    <t xml:space="preserve">BudgetModel </t>
  </si>
  <si>
    <t xml:space="preserve">Fra Dato </t>
  </si>
  <si>
    <t xml:space="preserve">Til Dato </t>
  </si>
  <si>
    <t xml:space="preserve">Prisniveau </t>
  </si>
  <si>
    <t xml:space="preserve">Prisregister </t>
  </si>
  <si>
    <t xml:space="preserve">Basisår </t>
  </si>
  <si>
    <t xml:space="preserve">N/U/I </t>
  </si>
  <si>
    <t>Beregn Kolonne</t>
  </si>
  <si>
    <t>Budgetmodel</t>
  </si>
  <si>
    <t>Beskrivelse</t>
  </si>
  <si>
    <t>Egne kommentarer</t>
  </si>
  <si>
    <t>Fra dato</t>
  </si>
  <si>
    <t>Til dato</t>
  </si>
  <si>
    <t>Prisniveau</t>
  </si>
  <si>
    <t>Vælg det prisniveau, kolonnen skal beregnes i. Prisniveauet har betydning for beregningstiden. Løbende priser er altid hurtigst. For budgetkolonner er det lige så hurtigt med budgetår og budgetår-1, medmindre der er valgt alternativt prisregister.</t>
  </si>
  <si>
    <t>Prisregister</t>
  </si>
  <si>
    <t>Basisår</t>
  </si>
  <si>
    <t>N/U/I</t>
  </si>
  <si>
    <t>Angiver, om der medtages både indtægter og udgifter (netto), kun udgifter, eller kun indtægter.</t>
  </si>
  <si>
    <t>Afgrænsning</t>
  </si>
  <si>
    <t>Kolonner</t>
  </si>
  <si>
    <t>Med knapperne i det gule område vælges de dimensioner, der skal indgå i afgrænsningen af beløb i beløbskolonnerne.</t>
  </si>
  <si>
    <t>I specifikation af afgrænsningerne kan bruges sædvanlige specialtegn (*  ?   ..)</t>
  </si>
  <si>
    <t>Ved afgrænsning på afledt dimension medtages i hver kolonne de konti, som på kolonnens slutdato dar den/de udvalgte afledte dimension(er). Beløb beregnes for hele kolonnens periode, selv om den afledte dimension ikke har været gældende i hele perioden.</t>
  </si>
  <si>
    <t>Bestemmer, om kolonnen opdateres fra Prisme, når der trykkes på "Opdater" knappen. Da opdateringer tager tid, kan der spares tid ved at undlade genberegning af kolonner, hvor man ved, der ikke er ændringer siden sidste opdatering.</t>
  </si>
  <si>
    <t xml:space="preserve">I hver efterfølgende række specificeres de konkrete værdier, der skal afgrænses på for de enkelte dimensioner. Ikke-udfyldte felter indgår ikke i afgrænsningen. </t>
  </si>
  <si>
    <t>Skjulte rækker og helt tomme rækker opdateres heller ikke. I beløbskolonnerne kan man derfor i disse rækker indsætte formler, som beregnes som normalt i regnearket.</t>
  </si>
  <si>
    <t>Skjulte kolonner i afgrænsningsområdet indgår ikke i afgrænsningen.</t>
  </si>
  <si>
    <t>Skjulte beløbskolonner opdateres ikke fra Prisme.</t>
  </si>
  <si>
    <t>Opsætning</t>
  </si>
  <si>
    <t>Hent Data</t>
  </si>
  <si>
    <t>De røde områder bruges til opslag fra knapperne i specifikation af beløbskolonner. Disse er centrale for hele funktionaliteten og bør derfor aldrig ændres.</t>
  </si>
  <si>
    <t>COM opsætning</t>
  </si>
  <si>
    <t>Ellers udfyldes med ENTEN navnet på en installeret Axapta konfiguration ELLER filnavn for en fil, der indeholder en exporteret Axapta konfiguration. Filen kan være placeret på en filserver.</t>
  </si>
  <si>
    <t>Hvis man vil anvende den aktive installerede Axapta konfiguration, skal feltet ikke udfyldes.</t>
  </si>
  <si>
    <t>Bevar forbindelse</t>
  </si>
  <si>
    <t>Afbryd efter hvert opslag</t>
  </si>
  <si>
    <t>Faktor</t>
  </si>
  <si>
    <t>***</t>
  </si>
  <si>
    <t>Kolonnens slutdato. Kolonner uden startdato og slutdato opdateres ikke fra Prisme. Hvis der er valgt periodekode, bestemmes datoen udfra periodekoden.</t>
  </si>
  <si>
    <t>Vælg det prisregister, der bruges ved prisregulering. For budgetkolonner beregnes normalt udfra budgetmodellens prisregister, men her kan vælges et alternativt prisregister, som da bruges til prisreguleringen.</t>
  </si>
  <si>
    <t>Basisår for prisreguleringen. Hvis intet er angivet, beregnes udfra budgetår. Skal angives som 4-cifret årstal.</t>
  </si>
  <si>
    <t>I det lyseblå område til højre for afgrænsningerne kan vælges specielle rækketyper. Valgmuligheder fremgår af dropdown box, der fremkommer, når et felt i området vælges.</t>
  </si>
  <si>
    <t>Første valgmulighed (Hentes ikke fra Prisme) gælder også, hvis der skrives noget i feltet, som ikke kan vælges fra listen. I rækker med dette valg kan man fx i beløbskolonnerne indsætte formler, der beregnes som normalt i Excel.</t>
  </si>
  <si>
    <t>Her kan angives en faktor med 6 decimaler, som ganges på de tal, der modtages fra Prisme. Hvis feltet er tomt eller 0, bruges faktor 1.</t>
  </si>
  <si>
    <t>Brugerrettigheder</t>
  </si>
  <si>
    <t>Brugere, der skal anvende regnearkets funktionalitet, skal have tildelt fuld rettighed til følgende funktioner i Prisme:</t>
  </si>
  <si>
    <t>Prisme konfiguration</t>
  </si>
  <si>
    <t>Derefter skal det sikres, at følgende konfigurationsnøgle er aktiveret:</t>
  </si>
  <si>
    <t>Det anbefales, at der oprettes en brugergruppe med ovennævnte rettigheder, og at rettigheder til brugere styres ved at de er medlem af denne gruppe.</t>
  </si>
  <si>
    <t>Business Connector/Adgang til afvikling</t>
  </si>
  <si>
    <t>Regnskab</t>
  </si>
  <si>
    <t xml:space="preserve">Oprettet datointervalkode </t>
  </si>
  <si>
    <t xml:space="preserve">Oprettet fra dato </t>
  </si>
  <si>
    <t xml:space="preserve">Oprettet til dato </t>
  </si>
  <si>
    <t xml:space="preserve">Ændringstype </t>
  </si>
  <si>
    <t xml:space="preserve">Vedtaget datointervalkode </t>
  </si>
  <si>
    <t xml:space="preserve">Vedtaget fra dato </t>
  </si>
  <si>
    <t xml:space="preserve">Vedtaget til dato </t>
  </si>
  <si>
    <t xml:space="preserve">Beløb incl. Moms </t>
  </si>
  <si>
    <t xml:space="preserve">Datointervalkode </t>
  </si>
  <si>
    <t xml:space="preserve">Regnskab </t>
  </si>
  <si>
    <t xml:space="preserve">Faktor </t>
  </si>
  <si>
    <t>Bestemmer hvilket regnskab der hentes data fra. Hvis ikke udfyldt bruges opstartregnskab som angivet på fanebladet Opsætning, eller i den anvendte konfiguration.</t>
  </si>
  <si>
    <t>Datointervalkode</t>
  </si>
  <si>
    <t>Ændringstype</t>
  </si>
  <si>
    <t>Vedtaget datointervalkode</t>
  </si>
  <si>
    <t>Vedtaget fra dato</t>
  </si>
  <si>
    <t>Vedtaget til dato</t>
  </si>
  <si>
    <t>Kun budgetkolonner: Afgrænsning af budgetposter med vedtaget dato &lt;= den angivne</t>
  </si>
  <si>
    <t>Her kan vælges en af de definerede datointervalkoder fra Prisme. Ved valg af datointervalkode, overskrives fra dato og til dato, og de opdateres fra datointervalkoden, hver gang data hentes fra Prisme.</t>
  </si>
  <si>
    <t>Kun budgetkolonner: Datointervalkode for vedtaget dato. Ved valg af vedtaget datointervalkode, overskrives vedtaget fra dato og vedtaget til dato, og de opdateres fra datointervalkoden, hver gang data hentes fra Prisme.</t>
  </si>
  <si>
    <t>Oprettet datointervalkode</t>
  </si>
  <si>
    <t>Oprettet fra dato</t>
  </si>
  <si>
    <t>Oprettet til dato</t>
  </si>
  <si>
    <t>Beløb incl. Moms</t>
  </si>
  <si>
    <t>Angiv om beløb beregnes incl. Moms. Ikke-udfyldt betyder det samme som Nej</t>
  </si>
  <si>
    <t>Angiv det regnskab, der skal anvendes ved opstart af FIE. Hvis intet er angivet her, bestemmes opstartregnskab udfra opsætning af den valgte konfiguration. Regnskabet kan overstyres for de enkelte kolonner.</t>
  </si>
  <si>
    <t>Denne række må ikke bruges. Indsæt nye afgrænsninger ovenfor</t>
  </si>
  <si>
    <t xml:space="preserve">Udvalg </t>
  </si>
  <si>
    <t xml:space="preserve">Inaktive budgetposter </t>
  </si>
  <si>
    <t xml:space="preserve">Kolonnetype </t>
  </si>
  <si>
    <t xml:space="preserve">Budgetkommentar </t>
  </si>
  <si>
    <t xml:space="preserve">Tekstdimension </t>
  </si>
  <si>
    <t>Kolonnetype</t>
  </si>
  <si>
    <t>Skal udfyldes ved budgetkolonner. Beløb medtages fra den valgte budgetmodel og alle undermodeller. Skal også udfyldes for budgetindberetningskolonner.</t>
  </si>
  <si>
    <t>For budgetkolonner: Afgrænsning på ændringstype. I specifikation af afgrænsningerne kan bruges sædvanlige specialtegn (*  ?   ..)</t>
  </si>
  <si>
    <t>For budgetindberetningskolonner angives den ønskede ændringstype</t>
  </si>
  <si>
    <t>Udvalg</t>
  </si>
  <si>
    <t>Kun for budgetindberetning: Det udvalg indberetningen skal høre til.</t>
  </si>
  <si>
    <t>Kun budgetkolonner: Afgrænsning af budgetposter med vedtaget dato &gt;= den angivne. For budgetindberetning angives budgetposternes vedtaget dato.</t>
  </si>
  <si>
    <t>Inaktive budgetposter</t>
  </si>
  <si>
    <t>Kun budgetkolonner: Angiv, om inaktive budgetposter skal medtages. Ikke-udfyldt betyder det samme som Nej. For budgetindberetning angives, om posterne skal indberettes som inaktive.</t>
  </si>
  <si>
    <t>Kolonnens startdato. Kolonner uden startdato og slutdato opdateres ikke fra Prisme. Hvis der er valgt periodekode, bestemmes datoen udfra periodekoden. For budgetindberetning angives budgetposternes dato (regnskabsår).</t>
  </si>
  <si>
    <t>Aktiver budgetindberetning</t>
  </si>
  <si>
    <t>Angiv, om regnearket skal bruges til budgetindberetning. Funktionen kan kun vælges, hvis faciliteten er slået til i Prisme.</t>
  </si>
  <si>
    <t>Nye rækker med afgrænsninger kan indsættes MELLEM den første og sidste afgrænsningsrække (som er låste). Bemærk dog at hvis der indsættes en ny række umiddelbart efter den første (som er låst) bliver den nye række også låst.</t>
  </si>
  <si>
    <t>I række 1 og kolonne A er celler låste for at forhindre sletning af kolonner/rækker. Låsningen bør ikke ophæves.</t>
  </si>
  <si>
    <t>Første og sidste beløbskolonne er låste og kan derfor ikke slettes. Mellemliggende kolonner kan slettes.</t>
  </si>
  <si>
    <t>Første og sidste afgrænsningsrække er låste og kan derfor ikke slettes. Mellemliggende rækker kan slettes.</t>
  </si>
  <si>
    <t>Første beløbskolonne samt rækken med "Kolonnetype" bør ikke skjules, idet visse funktioner så ikke virker. Skjul kan fortrydes.</t>
  </si>
  <si>
    <t>Der er etableret arkbeskyttelse på Hent Data fanen. Arkbeskyttelsen bør ikke ophæves. HVIS ARKBESKYTTELSEN OPHÆVES KAN MAN SLETTE RÆKKER/KOLONNER SOM ELLERS IKKE MÅ SLETTES. DETTE KAN IKKE FORTRYDES, OG EFTERFØLGENDE VIRKER REGNEARKET IKKE.</t>
  </si>
  <si>
    <t>Nye beløbskolonner kan indsættes MELLEM første og sidste beløbskolonne (som er låste). Bemærk dog at hvis der indsættes en ny kolonne umiddelbart efter den første (som er låst), bliver den nye kolonne også låst.</t>
  </si>
  <si>
    <t>Dato</t>
  </si>
  <si>
    <t>Kontonummer</t>
  </si>
  <si>
    <t>Posteringstekst</t>
  </si>
  <si>
    <t>Bærer</t>
  </si>
  <si>
    <t>Formål</t>
  </si>
  <si>
    <t>Denne række må ikke anvendes. Indsæt nye kladdelinier ovenfor</t>
  </si>
  <si>
    <t xml:space="preserve">Kladde: </t>
  </si>
  <si>
    <t xml:space="preserve">Betegnelse: </t>
  </si>
  <si>
    <t>Aktiver finanskladde</t>
  </si>
  <si>
    <t>Angiv, om regnearket skal bruges til kontering i finanskladde. Funktionen kan kun vælges, hvis faciliteten er slået til i Prisme.</t>
  </si>
  <si>
    <t>Finanskladde</t>
  </si>
  <si>
    <t>Denne fane er kun tilgængelig, hvis man har aktiveret finanskladde på opsætningsfanen.</t>
  </si>
  <si>
    <t>Ved denne indstilling afbrydes forbindelsen til Prisme efter hvert opslag. Derved opnås, at Business Connector licensen frigives</t>
  </si>
  <si>
    <t>Ved dette valg bevares forbindelsen til Prisme, når den først er etableret. Derved undgås overhead ved etablering af forbindelse ved efterfølgende opslag. Til gengæld optages en Business Connector licens permanent.</t>
  </si>
  <si>
    <t>For at regnearket kan fungere, skal Microsoft Dynamics Ax Business Connector være installeret på PC'en.</t>
  </si>
  <si>
    <t>I Prisme skal være installeret licens for mindst 1 Business Connector bruger, og Prisme faciliteten Excel COM Connection Server skal være tildelt.</t>
  </si>
  <si>
    <t>Fejl</t>
  </si>
  <si>
    <t xml:space="preserve">Regnskab: </t>
  </si>
  <si>
    <t>Debet</t>
  </si>
  <si>
    <t>Kredit</t>
  </si>
  <si>
    <t>Kladdelinier indtastes i det markerede område. Der kan om nødvendigt indsættes flere rækker til indtastning indenfor området.</t>
  </si>
  <si>
    <t>Når alle kladdelinier er indtastet, kan man overføre dem til Prisme ved tryk på knappen "Opret finanskladde"</t>
  </si>
  <si>
    <t>Her kan vælges hvilket regnskab, kladden skal oprettes i. Hvis intet vælges, bestemmes regnskab udfra opstartregnskab på opsætningsfanen.</t>
  </si>
  <si>
    <t>Kladde</t>
  </si>
  <si>
    <t>Her vælges det kladdenummer, der skal bruges. Dette gøres EFTER at man evt. har valgt regnskab, ellers får man ikke de rigtige valgmuligheder.</t>
  </si>
  <si>
    <t>Betegnelse</t>
  </si>
  <si>
    <t>Her skrives en tekst, der indsættes som betegnelse på kladden.</t>
  </si>
  <si>
    <t>Aktiver personaledata</t>
  </si>
  <si>
    <t xml:space="preserve">Fraværstype </t>
  </si>
  <si>
    <t>Ydelsesmodtager</t>
  </si>
  <si>
    <t>Angiver, om der er tale om en regnskabskolonne med normalposter, primoposter eller primo+normal, en budgetkolonne, budgetindberetningskolonne, kontotekstkolonne eller personaledatakolonne (fuldtids-/helårs-/nettotimer/fravær).</t>
  </si>
  <si>
    <t>Budgetkommentar</t>
  </si>
  <si>
    <t>Kun for budgetindberetning: Kommentar til indberetningen.</t>
  </si>
  <si>
    <t>Tekstdimeension</t>
  </si>
  <si>
    <t>Kun tekstkolonner: Dimensionsniveau for de ønskede tekster.</t>
  </si>
  <si>
    <t>Fraværstype</t>
  </si>
  <si>
    <t>Kun fraværskolonner: Afgrænsning af fraværstype.  I specifikation af afgrænsningerne kan bruges sædvanlige specialtegn (*  ?   ..)</t>
  </si>
  <si>
    <t>Kun regnskabskolonner og budgetkolonner: Datointervalkode for oprettet dato. Ved valg af oprettet datointervalkode, overskrives oprettet fra dato og oprettet til dato, og de opdateres fra datointervalkoden, hver gang data hentes fra Prisme.</t>
  </si>
  <si>
    <t>Kun regnskabskolonner og budgetkolonner: Afgrænsning af finansposter med vedtaget dato &gt;= den angivne</t>
  </si>
  <si>
    <t>Kun regnskabskolonner og budgetkolonner: Afgrænsning af finansposter med vedtaget dato &lt;= den angivne</t>
  </si>
  <si>
    <t>Finans/Excel COM Connection server</t>
  </si>
  <si>
    <t>Finans/Excel COM Budgetindberetning</t>
  </si>
  <si>
    <t>Finans/Excel COM Finanskladde</t>
  </si>
  <si>
    <t>Finans/Diverse/Excel COM opslag</t>
  </si>
  <si>
    <t>Finans/Diverse/Excel COM budgetindberetning</t>
  </si>
  <si>
    <t>Finans/Diverse/Excel COM finanskladde</t>
  </si>
  <si>
    <t>Installation foregår med Microsoft Dynamics Ax klientinstallationsprogram, hvor man skal vælge at installere Business Connector  til .NET</t>
  </si>
  <si>
    <t>Opstartregnskab</t>
  </si>
  <si>
    <t>Konfiguration</t>
  </si>
  <si>
    <t>Angiv, om regnearket skal kunne medtage personaledata. Funktionen kan kun vælges, hvis faciliteten er slået til i Prisme.</t>
  </si>
  <si>
    <t>Første og sidste afgrænsningskolonne er låste og kan derfor ikke slettes. Mellemliggende kolonner kan slettes.</t>
  </si>
  <si>
    <t>Indenfor rammen</t>
  </si>
  <si>
    <t xml:space="preserve">Forbrug </t>
  </si>
  <si>
    <t>%-forbrug</t>
  </si>
  <si>
    <t>Note</t>
  </si>
  <si>
    <t>Udvalg for Plan og Teknik</t>
  </si>
  <si>
    <t>00.25</t>
  </si>
  <si>
    <t>Faste ejendomme</t>
  </si>
  <si>
    <t>010005</t>
  </si>
  <si>
    <t>Offentlige toiletter</t>
  </si>
  <si>
    <t>00.28</t>
  </si>
  <si>
    <t>Fritidsområder</t>
  </si>
  <si>
    <t>020016</t>
  </si>
  <si>
    <t>00.48</t>
  </si>
  <si>
    <t>Vandløbsvæsen</t>
  </si>
  <si>
    <t>00.52</t>
  </si>
  <si>
    <t>Miljøbeskyttelse</t>
  </si>
  <si>
    <t>02.22</t>
  </si>
  <si>
    <t>Fælles udgifter og indtægter</t>
  </si>
  <si>
    <t>I alt indenfor rammen</t>
  </si>
  <si>
    <t>Virksomhed</t>
  </si>
  <si>
    <t>I alt virksomheden Vej og Park</t>
  </si>
  <si>
    <t>for Udvalget Plan og Teknik</t>
  </si>
  <si>
    <t>NVK</t>
  </si>
  <si>
    <t>Ja</t>
  </si>
  <si>
    <t>Budget</t>
  </si>
  <si>
    <t>Udvalget for Plan og Teknik</t>
  </si>
  <si>
    <t>S2</t>
  </si>
  <si>
    <t>&gt;</t>
  </si>
  <si>
    <t>Aktuel</t>
  </si>
  <si>
    <t>Udvalget for Økonomi og Erhverv</t>
  </si>
  <si>
    <t>Udvalg for Økonomi og Erhverv</t>
  </si>
  <si>
    <t>06.45</t>
  </si>
  <si>
    <t>Administrativ org.</t>
  </si>
  <si>
    <t>for Udvalget Økonomi og Erhverv</t>
  </si>
  <si>
    <t>Korrigeret</t>
  </si>
  <si>
    <t>Forbrug pr.</t>
  </si>
  <si>
    <t>% forbrug</t>
  </si>
  <si>
    <t>af budget</t>
  </si>
  <si>
    <t xml:space="preserve">Indenfor rammen          </t>
  </si>
  <si>
    <t>Udenfor rammen</t>
  </si>
  <si>
    <t>I alt Virksomheden 501 - Vej og Park</t>
  </si>
  <si>
    <t>I alt</t>
  </si>
  <si>
    <t>KONTROLSUM</t>
  </si>
  <si>
    <t>U3</t>
  </si>
  <si>
    <t>T1</t>
  </si>
  <si>
    <t>2</t>
  </si>
  <si>
    <t>U1</t>
  </si>
  <si>
    <t>V1</t>
  </si>
  <si>
    <t>1</t>
  </si>
  <si>
    <t>2018</t>
  </si>
  <si>
    <t>Budget 2018</t>
  </si>
  <si>
    <t>31.03.18</t>
  </si>
  <si>
    <t>Overførsel</t>
  </si>
  <si>
    <t>S3</t>
  </si>
  <si>
    <t>Jordforsyning</t>
  </si>
  <si>
    <t>Del af elforbrug - Grønt område</t>
  </si>
  <si>
    <t>005020</t>
  </si>
  <si>
    <t>Faste ejendomme - Fælles formål</t>
  </si>
  <si>
    <t>Vedligeholdelse af kommunale bygninger</t>
  </si>
  <si>
    <t>010001</t>
  </si>
  <si>
    <t>Grønne områder og naturpladseer</t>
  </si>
  <si>
    <t>Varde, Minibyen</t>
  </si>
  <si>
    <t>Planlægning og nye tiltag - grønne områder</t>
  </si>
  <si>
    <t>020035</t>
  </si>
  <si>
    <t>Naturbeskyttelse</t>
  </si>
  <si>
    <t>Naturforvaltningsprojekter</t>
  </si>
  <si>
    <t>Naturpleje</t>
  </si>
  <si>
    <t>050005</t>
  </si>
  <si>
    <t>Fra Kyst til Kyst stien - broer</t>
  </si>
  <si>
    <t>050011</t>
  </si>
  <si>
    <t>Sti langs Ansager Kanal</t>
  </si>
  <si>
    <t>050012</t>
  </si>
  <si>
    <t>Naturinformation</t>
  </si>
  <si>
    <t>050015</t>
  </si>
  <si>
    <t>Blå flag og kommunal medfinansiering af livreddere ved kyst</t>
  </si>
  <si>
    <t>050018</t>
  </si>
  <si>
    <t>Naturpark Vesterhavet</t>
  </si>
  <si>
    <t>050019</t>
  </si>
  <si>
    <t>Naturplanlægning og naturforvaltningsprojekter</t>
  </si>
  <si>
    <t>050020</t>
  </si>
  <si>
    <t>Kommunens Vadehavssekretariat</t>
  </si>
  <si>
    <t>050025</t>
  </si>
  <si>
    <t>Skove</t>
  </si>
  <si>
    <t>Skovene i Varde Kommune</t>
  </si>
  <si>
    <t>053002</t>
  </si>
  <si>
    <t>070001</t>
  </si>
  <si>
    <t>Sandfang og afvandingskanal</t>
  </si>
  <si>
    <t>070005</t>
  </si>
  <si>
    <t>Forbedring af vandløb (gydebanker)</t>
  </si>
  <si>
    <t>070010</t>
  </si>
  <si>
    <t>Jordforurening</t>
  </si>
  <si>
    <t>F3</t>
  </si>
  <si>
    <t>81</t>
  </si>
  <si>
    <t>Bærbare batterier</t>
  </si>
  <si>
    <t>85</t>
  </si>
  <si>
    <t>Øvrig planlægning m.v.</t>
  </si>
  <si>
    <t>089001</t>
  </si>
  <si>
    <t>Kystvande- vandkvalitet og badevand</t>
  </si>
  <si>
    <t>089020</t>
  </si>
  <si>
    <t>KOMBIT</t>
  </si>
  <si>
    <t>089047</t>
  </si>
  <si>
    <t>Beredskabsalarm - SMS tjeneste</t>
  </si>
  <si>
    <t>089048</t>
  </si>
  <si>
    <t>Danmarks Miljøportal</t>
  </si>
  <si>
    <t>089050</t>
  </si>
  <si>
    <t>Indsatsplaner grundvandsbeskyttelse</t>
  </si>
  <si>
    <t>089060</t>
  </si>
  <si>
    <t>Diverse udgifter og indtægter</t>
  </si>
  <si>
    <t>Skadedyrsbekæmpelse</t>
  </si>
  <si>
    <t>093005</t>
  </si>
  <si>
    <t>Driftsbygninger og pladser</t>
  </si>
  <si>
    <t>Fælles udgifter og indtæhgter for Materielgårde</t>
  </si>
  <si>
    <t>205001</t>
  </si>
  <si>
    <t>Kollektiv trafik</t>
  </si>
  <si>
    <t>Vestbanen</t>
  </si>
  <si>
    <t>235001</t>
  </si>
  <si>
    <t>502</t>
  </si>
  <si>
    <t>502,103</t>
  </si>
  <si>
    <t>18korr</t>
  </si>
  <si>
    <t>103</t>
  </si>
  <si>
    <t>F1</t>
  </si>
  <si>
    <t>!10</t>
  </si>
  <si>
    <t>Service &amp; energiopratør - udd</t>
  </si>
  <si>
    <t>010025</t>
  </si>
  <si>
    <t>4</t>
  </si>
  <si>
    <t>Byfornyelse</t>
  </si>
  <si>
    <t>015001</t>
  </si>
  <si>
    <t>Sundhedsfarlige boliger og skimmelsvamp</t>
  </si>
  <si>
    <t>015005</t>
  </si>
  <si>
    <t>Fra Kyst til Kyst</t>
  </si>
  <si>
    <t>050010</t>
  </si>
  <si>
    <t>"Fortællinger i Naturpark"</t>
  </si>
  <si>
    <t>050023</t>
  </si>
  <si>
    <t>Sandflugt</t>
  </si>
  <si>
    <t>Kystsikring</t>
  </si>
  <si>
    <t>054020</t>
  </si>
  <si>
    <t>054030</t>
  </si>
  <si>
    <t>Fjernelse af spærring ved Ansager Mølle</t>
  </si>
  <si>
    <t>070062</t>
  </si>
  <si>
    <t>Fjernelse af spærring i Ralm bæk</t>
  </si>
  <si>
    <t>070064</t>
  </si>
  <si>
    <t>Fjernelse af spærringer i Skjærbæk</t>
  </si>
  <si>
    <t>070065</t>
  </si>
  <si>
    <t>Holme Å - Lavbundsprojekt</t>
  </si>
  <si>
    <t>070067</t>
  </si>
  <si>
    <t>Forundersøgelser for vandløbsprojekter</t>
  </si>
  <si>
    <t>070068</t>
  </si>
  <si>
    <t>Faunapassage ved Debel Fiskeri RIB-00191</t>
  </si>
  <si>
    <t>070073</t>
  </si>
  <si>
    <t>Vådområde - Hodde</t>
  </si>
  <si>
    <t>070077</t>
  </si>
  <si>
    <t>Hydrologiforprojekt Ho Bugt 2017</t>
  </si>
  <si>
    <t>070078</t>
  </si>
  <si>
    <t>Revision af vandløbsregulativer</t>
  </si>
  <si>
    <t>070080</t>
  </si>
  <si>
    <t>Oprydning Ansager Mølle Dambrug</t>
  </si>
  <si>
    <t>070081</t>
  </si>
  <si>
    <t>Erhvervsudvikling, turisme og landdistrikter</t>
  </si>
  <si>
    <t>Strategiplan for landdistrikt i Outrup - "Yderområder på forkant"</t>
  </si>
  <si>
    <t>668050</t>
  </si>
  <si>
    <t>VUC i campusbygning</t>
  </si>
  <si>
    <t>013074</t>
  </si>
  <si>
    <t>Administrationsbygninger</t>
  </si>
  <si>
    <t>650001</t>
  </si>
  <si>
    <t>Bytoften 2, Varde</t>
  </si>
  <si>
    <t>650015</t>
  </si>
  <si>
    <t>Frisvadvej, Varde</t>
  </si>
  <si>
    <t>650023</t>
  </si>
  <si>
    <t>Efteruddannelsescenter, Varde</t>
  </si>
  <si>
    <t>650024</t>
  </si>
  <si>
    <t>Kantinen, Varde</t>
  </si>
  <si>
    <t>650055</t>
  </si>
  <si>
    <t>651001</t>
  </si>
  <si>
    <t>Teknik og Miljø</t>
  </si>
  <si>
    <t>651041</t>
  </si>
  <si>
    <t>Teknik og Miljø - statsafgift</t>
  </si>
  <si>
    <t>655041</t>
  </si>
  <si>
    <t>Teknik og Miljø - Byggesagsbehandling</t>
  </si>
  <si>
    <t>656041</t>
  </si>
  <si>
    <t>Indtægter og udgifter love</t>
  </si>
  <si>
    <t>Hyrevognsbevillinger</t>
  </si>
  <si>
    <t>660025</t>
  </si>
  <si>
    <t>Budgetopfølgning - Skema - Teknik og Miljø</t>
  </si>
  <si>
    <t>Nr. 502</t>
  </si>
  <si>
    <t>00.22</t>
  </si>
  <si>
    <t>Faste ejendomme - fælles formål</t>
  </si>
  <si>
    <t>Grønne områder og naturpladser</t>
  </si>
  <si>
    <t>00.38</t>
  </si>
  <si>
    <t>Blå flag og kommunal medfinansiering
af livreddere ved kyst</t>
  </si>
  <si>
    <t>00.55</t>
  </si>
  <si>
    <t>02.32</t>
  </si>
  <si>
    <t>eks. Overførsler 2018</t>
  </si>
  <si>
    <t>Korrigeret budget</t>
  </si>
  <si>
    <t>Udenfor Rammen - 100% overførsel</t>
  </si>
  <si>
    <t>Service &amp; energioperatør - udd</t>
  </si>
  <si>
    <t>00.25.15</t>
  </si>
  <si>
    <t>Udenfor rammen - 100% overførsel</t>
  </si>
  <si>
    <t>06.48</t>
  </si>
  <si>
    <t>VUC i Campusbygning</t>
  </si>
  <si>
    <t>Intægter og udgifter love</t>
  </si>
  <si>
    <t>Virksomheden 502 - Teknik og Miljø</t>
  </si>
  <si>
    <t>Budgetopfølgning pr. 31.03.2018</t>
  </si>
  <si>
    <t>31.03.2018</t>
  </si>
  <si>
    <t>18tb</t>
  </si>
  <si>
    <t>200</t>
  </si>
  <si>
    <t>Forventet</t>
  </si>
  <si>
    <t>regnskab 2018</t>
  </si>
  <si>
    <t>Indtægt fra Campingpladsen kan variere fra år til år</t>
  </si>
  <si>
    <t>Fælles udg. og indt.for Materielgårde (vinduespolering)</t>
  </si>
  <si>
    <t>Ingen bemærkninger</t>
  </si>
  <si>
    <t>Sidst på året omplaceres budgettet ud på de enkelte Institutioner /bygninger under andre Udvalg, hvor den faktiske udgift er afholdt.</t>
  </si>
  <si>
    <t xml:space="preserve">Rottebekæmpelse er gebyrfinansieret og pålignes alle ejendomme via ejendoms- skattebilletten. 1. rate er opkrævet og 2. rate opkræves i juli mdr. Er over tid udgiftsneutral. </t>
  </si>
  <si>
    <t>Diverse kursusudgifter</t>
  </si>
  <si>
    <t>Vederlag tillodsejere udbetales hvert 4. år</t>
  </si>
  <si>
    <t>Servicekontrakt betalt i januar for hele året.</t>
  </si>
  <si>
    <t>Vandløbsprojekter udgiftsneutrale</t>
  </si>
  <si>
    <t>Afventer indtægt fra Ølgodfonden vedr. Kappelangrunden. Afklares i 2018</t>
  </si>
  <si>
    <t>Er disponeret i.f.m ændring af vilkår for livredderne</t>
  </si>
  <si>
    <t>Inkl. overførsel fra 2017 for sandfang og gydebanker. Er bl.a disponeret til Ansager Dambrug</t>
  </si>
  <si>
    <t>Med ændring af loven er opgaven midlertidig forlænget til også at omfatte perioden 2018-2020. Lønudgiften for medarbejder  bliver reguleret med virkning fra 01. jan 2018</t>
  </si>
  <si>
    <t xml:space="preserve">Forventet mindreforbrug på 500.000 kr. overføres til 2019 jvf. evt. fortsættelse af fælles aftale med  Kystdirektoratet </t>
  </si>
  <si>
    <t>Mer-/mindre</t>
  </si>
  <si>
    <t>forbrug</t>
  </si>
  <si>
    <t>I alt virksomheden Teknik og Miljø</t>
  </si>
  <si>
    <t>I alt udenfor rammen - 100% overførsel</t>
  </si>
  <si>
    <t>00.38.53</t>
  </si>
  <si>
    <t>00.52.89</t>
  </si>
  <si>
    <t>00.38.50</t>
  </si>
  <si>
    <t>00.38.54</t>
  </si>
  <si>
    <t>forbrug eks. Overførsler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</si>
</sst>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dd\-mm\-yyyy"/>
    <numFmt numFmtId="166" formatCode="0.0"/>
    <numFmt numFmtId="167" formatCode="#,##0.0"/>
    <numFmt numFmtId="168" formatCode="#,##0_ ;\-#,##0\ "/>
  </numFmts>
  <fonts count="18" x14ac:knownFonts="1">
    <font>
      <sz val="10"/>
      <name val="Arial"/>
    </font>
    <font>
      <sz val="10"/>
      <name val="Arial"/>
      <family val="2"/>
    </font>
    <font>
      <b/>
      <sz val="12"/>
      <name val="Arial"/>
      <family val="2"/>
    </font>
    <font>
      <sz val="10"/>
      <name val="Arial"/>
      <family val="2"/>
    </font>
    <font>
      <sz val="8"/>
      <name val="Arial"/>
      <family val="2"/>
    </font>
    <font>
      <b/>
      <sz val="12"/>
      <name val="Arial"/>
      <family val="2"/>
    </font>
    <font>
      <sz val="11"/>
      <name val="Arial"/>
      <family val="2"/>
    </font>
    <font>
      <sz val="10"/>
      <name val="Arial"/>
    </font>
    <font>
      <sz val="10"/>
      <name val="Times New Roman"/>
      <family val="1"/>
    </font>
    <font>
      <b/>
      <sz val="10"/>
      <name val="Times New Roman"/>
      <family val="1"/>
    </font>
    <font>
      <b/>
      <sz val="11"/>
      <name val="Times New Roman"/>
      <family val="1"/>
    </font>
    <font>
      <sz val="11"/>
      <name val="Times New Roman"/>
      <family val="1"/>
    </font>
    <font>
      <i/>
      <sz val="10"/>
      <name val="Times New Roman"/>
      <family val="1"/>
    </font>
    <font>
      <b/>
      <sz val="12"/>
      <name val="Times New Roman"/>
      <family val="1"/>
    </font>
    <font>
      <b/>
      <sz val="10"/>
      <name val="Arial"/>
      <family val="2"/>
    </font>
    <font>
      <i/>
      <sz val="10"/>
      <name val="Arial"/>
      <family val="2"/>
    </font>
    <font>
      <b/>
      <sz val="14"/>
      <name val="Arial"/>
      <family val="2"/>
    </font>
    <font>
      <sz val="12"/>
      <name val="Times New Roman"/>
      <family val="1"/>
    </font>
  </fonts>
  <fills count="13">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indexed="48"/>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theme="3" tint="0.79998168889431442"/>
        <bgColor indexed="64"/>
      </patternFill>
    </fill>
    <fill>
      <patternFill patternType="solid">
        <fgColor indexed="22"/>
        <bgColor indexed="64"/>
      </patternFill>
    </fill>
    <fill>
      <patternFill patternType="solid">
        <fgColor theme="4" tint="0.59999389629810485"/>
        <bgColor indexed="64"/>
      </patternFill>
    </fill>
  </fills>
  <borders count="42">
    <border>
      <left/>
      <right/>
      <top/>
      <bottom/>
      <diagonal/>
    </border>
    <border>
      <left style="thick">
        <color indexed="64"/>
      </left>
      <right style="thick">
        <color indexed="64"/>
      </right>
      <top style="thick">
        <color indexed="64"/>
      </top>
      <bottom style="thick">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medium">
        <color indexed="64"/>
      </right>
      <top/>
      <bottom style="medium">
        <color indexed="64"/>
      </bottom>
      <diagonal/>
    </border>
  </borders>
  <cellStyleXfs count="5">
    <xf numFmtId="0" fontId="0" fillId="0" borderId="0"/>
    <xf numFmtId="164" fontId="7"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319">
    <xf numFmtId="0" fontId="0" fillId="0" borderId="0" xfId="0"/>
    <xf numFmtId="0" fontId="0" fillId="0" borderId="0" xfId="0" applyProtection="1">
      <protection locked="0"/>
    </xf>
    <xf numFmtId="49" fontId="2" fillId="0" borderId="1" xfId="0" applyNumberFormat="1" applyFont="1" applyBorder="1" applyAlignment="1">
      <alignment vertical="top" wrapText="1"/>
    </xf>
    <xf numFmtId="49" fontId="0" fillId="0" borderId="0" xfId="0" applyNumberFormat="1" applyAlignment="1">
      <alignment vertical="top" wrapText="1"/>
    </xf>
    <xf numFmtId="49" fontId="3" fillId="0" borderId="2" xfId="0" applyNumberFormat="1" applyFont="1" applyBorder="1" applyAlignment="1">
      <alignment vertical="top" wrapText="1"/>
    </xf>
    <xf numFmtId="49" fontId="3" fillId="0" borderId="3" xfId="0" applyNumberFormat="1" applyFont="1" applyBorder="1" applyAlignment="1">
      <alignment vertical="top" wrapText="1"/>
    </xf>
    <xf numFmtId="49" fontId="2" fillId="3" borderId="2" xfId="0" applyNumberFormat="1" applyFont="1" applyFill="1" applyBorder="1" applyAlignment="1">
      <alignment vertical="top" wrapText="1"/>
    </xf>
    <xf numFmtId="49" fontId="3" fillId="0" borderId="4" xfId="0" applyNumberFormat="1" applyFont="1" applyBorder="1" applyAlignment="1" applyProtection="1">
      <alignment vertical="top" wrapText="1"/>
      <protection locked="0"/>
    </xf>
    <xf numFmtId="49" fontId="2" fillId="0" borderId="1" xfId="0" applyNumberFormat="1" applyFont="1" applyBorder="1" applyAlignment="1" applyProtection="1">
      <alignment vertical="top" wrapText="1"/>
    </xf>
    <xf numFmtId="49" fontId="2" fillId="4" borderId="2" xfId="0" applyNumberFormat="1" applyFont="1" applyFill="1" applyBorder="1" applyAlignment="1">
      <alignment vertical="top" wrapText="1"/>
    </xf>
    <xf numFmtId="49" fontId="2" fillId="2" borderId="2" xfId="0" applyNumberFormat="1" applyFont="1" applyFill="1" applyBorder="1" applyAlignment="1">
      <alignment vertical="top" wrapText="1"/>
    </xf>
    <xf numFmtId="49" fontId="2" fillId="0" borderId="0" xfId="0" applyNumberFormat="1" applyFont="1" applyBorder="1" applyAlignment="1">
      <alignment vertical="top" wrapText="1"/>
    </xf>
    <xf numFmtId="49" fontId="2" fillId="5" borderId="2" xfId="0" applyNumberFormat="1" applyFont="1" applyFill="1" applyBorder="1" applyAlignment="1">
      <alignment vertical="top" wrapText="1"/>
    </xf>
    <xf numFmtId="0" fontId="0" fillId="0" borderId="0" xfId="0" applyProtection="1"/>
    <xf numFmtId="49" fontId="2" fillId="0" borderId="0" xfId="0" applyNumberFormat="1" applyFont="1" applyBorder="1" applyAlignment="1" applyProtection="1">
      <alignment vertical="top" wrapText="1"/>
      <protection locked="0"/>
    </xf>
    <xf numFmtId="49" fontId="2" fillId="0" borderId="2" xfId="0" applyNumberFormat="1" applyFont="1" applyFill="1" applyBorder="1" applyAlignment="1">
      <alignment vertical="top" wrapText="1"/>
    </xf>
    <xf numFmtId="49" fontId="3" fillId="0" borderId="2" xfId="0" applyNumberFormat="1" applyFont="1" applyFill="1" applyBorder="1" applyAlignment="1">
      <alignment vertical="top" wrapText="1"/>
    </xf>
    <xf numFmtId="0" fontId="0" fillId="0" borderId="0" xfId="0" applyNumberFormat="1" applyProtection="1">
      <protection locked="0"/>
    </xf>
    <xf numFmtId="49" fontId="0" fillId="0" borderId="0" xfId="0" applyNumberFormat="1" applyFill="1" applyProtection="1">
      <protection locked="0"/>
    </xf>
    <xf numFmtId="0" fontId="0" fillId="0" borderId="0" xfId="0" applyNumberFormat="1" applyAlignment="1" applyProtection="1">
      <alignment horizontal="right"/>
      <protection locked="0"/>
    </xf>
    <xf numFmtId="0" fontId="0" fillId="0" borderId="0" xfId="0" applyFill="1" applyProtection="1">
      <protection locked="0"/>
    </xf>
    <xf numFmtId="0" fontId="0" fillId="0" borderId="17" xfId="0" applyNumberFormat="1" applyBorder="1" applyProtection="1">
      <protection locked="0"/>
    </xf>
    <xf numFmtId="49" fontId="0" fillId="0" borderId="8" xfId="0" applyNumberFormat="1" applyBorder="1" applyProtection="1">
      <protection locked="0"/>
    </xf>
    <xf numFmtId="49" fontId="0" fillId="0" borderId="0" xfId="0" applyNumberFormat="1" applyBorder="1" applyProtection="1">
      <protection locked="0"/>
    </xf>
    <xf numFmtId="49" fontId="0" fillId="0" borderId="9" xfId="0" applyNumberFormat="1" applyBorder="1" applyProtection="1">
      <protection locked="0"/>
    </xf>
    <xf numFmtId="49" fontId="0" fillId="6" borderId="0" xfId="0" applyNumberFormat="1" applyFill="1" applyBorder="1" applyProtection="1">
      <protection locked="0"/>
    </xf>
    <xf numFmtId="49" fontId="0" fillId="0" borderId="18" xfId="0" applyNumberFormat="1" applyFill="1" applyBorder="1" applyProtection="1">
      <protection locked="0"/>
    </xf>
    <xf numFmtId="0" fontId="0" fillId="0" borderId="0" xfId="0" applyFill="1" applyAlignment="1" applyProtection="1">
      <alignment horizontal="right"/>
      <protection locked="0"/>
    </xf>
    <xf numFmtId="3" fontId="0" fillId="0" borderId="8" xfId="0" applyNumberFormat="1"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0" borderId="0" xfId="0" applyFill="1" applyBorder="1" applyProtection="1">
      <protection locked="0"/>
    </xf>
    <xf numFmtId="3" fontId="0" fillId="0" borderId="11" xfId="0" applyNumberFormat="1" applyBorder="1" applyProtection="1">
      <protection locked="0"/>
    </xf>
    <xf numFmtId="0" fontId="0" fillId="0" borderId="0" xfId="0" applyAlignment="1" applyProtection="1">
      <alignment horizontal="right"/>
      <protection locked="0"/>
    </xf>
    <xf numFmtId="0" fontId="0" fillId="0" borderId="0" xfId="0" applyNumberFormat="1" applyFill="1" applyBorder="1" applyProtection="1">
      <protection locked="0"/>
    </xf>
    <xf numFmtId="49" fontId="0" fillId="0" borderId="1" xfId="0" applyNumberFormat="1" applyFill="1" applyBorder="1" applyProtection="1">
      <protection locked="0"/>
    </xf>
    <xf numFmtId="0" fontId="0" fillId="0" borderId="0" xfId="0" applyNumberFormat="1" applyFill="1" applyAlignment="1" applyProtection="1">
      <alignment horizontal="right"/>
      <protection locked="0"/>
    </xf>
    <xf numFmtId="0" fontId="0" fillId="0" borderId="15" xfId="0" applyNumberFormat="1" applyBorder="1" applyProtection="1">
      <protection locked="0"/>
    </xf>
    <xf numFmtId="0" fontId="0" fillId="0" borderId="16" xfId="0" applyNumberFormat="1" applyBorder="1" applyProtection="1">
      <protection locked="0"/>
    </xf>
    <xf numFmtId="49" fontId="0" fillId="0" borderId="14" xfId="0" applyNumberFormat="1" applyFill="1" applyBorder="1" applyProtection="1">
      <protection locked="0"/>
    </xf>
    <xf numFmtId="3" fontId="0" fillId="0" borderId="10" xfId="0" applyNumberFormat="1" applyBorder="1" applyProtection="1">
      <protection locked="0"/>
    </xf>
    <xf numFmtId="3" fontId="0" fillId="0" borderId="12" xfId="0" applyNumberFormat="1" applyBorder="1" applyProtection="1">
      <protection locked="0"/>
    </xf>
    <xf numFmtId="49" fontId="2" fillId="8" borderId="2" xfId="0" applyNumberFormat="1" applyFont="1" applyFill="1" applyBorder="1" applyAlignment="1">
      <alignment vertical="top" wrapText="1"/>
    </xf>
    <xf numFmtId="0" fontId="0" fillId="0" borderId="0" xfId="0" applyNumberFormat="1" applyFill="1" applyProtection="1"/>
    <xf numFmtId="0" fontId="0" fillId="0" borderId="0" xfId="0" applyFill="1" applyProtection="1"/>
    <xf numFmtId="49" fontId="0" fillId="0" borderId="0" xfId="0" applyNumberFormat="1" applyFill="1" applyProtection="1"/>
    <xf numFmtId="0" fontId="0" fillId="0" borderId="0" xfId="0" applyFill="1" applyAlignment="1" applyProtection="1">
      <alignment horizontal="right"/>
    </xf>
    <xf numFmtId="0" fontId="0" fillId="0" borderId="0" xfId="0" applyNumberFormat="1" applyFill="1" applyBorder="1" applyProtection="1"/>
    <xf numFmtId="0" fontId="0" fillId="0" borderId="0" xfId="0" applyFill="1" applyBorder="1" applyProtection="1"/>
    <xf numFmtId="49" fontId="0" fillId="2" borderId="10" xfId="0" applyNumberFormat="1" applyFill="1" applyBorder="1" applyProtection="1"/>
    <xf numFmtId="49" fontId="0" fillId="2" borderId="11" xfId="0" applyNumberFormat="1" applyFill="1" applyBorder="1" applyProtection="1"/>
    <xf numFmtId="49" fontId="0" fillId="2" borderId="12" xfId="0" applyNumberFormat="1" applyFill="1" applyBorder="1" applyProtection="1"/>
    <xf numFmtId="49" fontId="0" fillId="6" borderId="0" xfId="0" applyNumberFormat="1" applyFill="1" applyBorder="1" applyProtection="1"/>
    <xf numFmtId="0" fontId="5" fillId="0" borderId="0" xfId="0" applyFont="1" applyProtection="1">
      <protection locked="0"/>
    </xf>
    <xf numFmtId="0" fontId="5" fillId="0" borderId="0" xfId="0" applyFont="1" applyAlignment="1" applyProtection="1">
      <alignment horizontal="right"/>
      <protection locked="0"/>
    </xf>
    <xf numFmtId="0" fontId="0" fillId="2" borderId="10" xfId="0" applyFill="1" applyBorder="1" applyProtection="1"/>
    <xf numFmtId="49" fontId="0" fillId="0" borderId="6" xfId="0" applyNumberFormat="1" applyBorder="1" applyProtection="1">
      <protection locked="0"/>
    </xf>
    <xf numFmtId="0" fontId="0" fillId="0" borderId="0" xfId="0" applyBorder="1" applyProtection="1">
      <protection locked="0"/>
    </xf>
    <xf numFmtId="49" fontId="0" fillId="0" borderId="0" xfId="0" applyNumberFormat="1" applyProtection="1">
      <protection locked="0"/>
    </xf>
    <xf numFmtId="0" fontId="1" fillId="0" borderId="0" xfId="0" applyFont="1" applyProtection="1">
      <protection locked="0"/>
    </xf>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14" fontId="0" fillId="0" borderId="8" xfId="0" applyNumberFormat="1" applyBorder="1" applyProtection="1">
      <protection locked="0"/>
    </xf>
    <xf numFmtId="0" fontId="0" fillId="0" borderId="6" xfId="0" applyBorder="1" applyProtection="1">
      <protection locked="0"/>
    </xf>
    <xf numFmtId="0" fontId="0" fillId="2" borderId="11" xfId="0" applyFill="1" applyBorder="1" applyProtection="1"/>
    <xf numFmtId="14" fontId="0" fillId="0" borderId="5" xfId="0" applyNumberFormat="1" applyBorder="1" applyProtection="1">
      <protection locked="0"/>
    </xf>
    <xf numFmtId="49" fontId="0" fillId="0" borderId="7" xfId="0" applyNumberFormat="1" applyBorder="1" applyProtection="1">
      <protection locked="0"/>
    </xf>
    <xf numFmtId="0" fontId="0" fillId="0" borderId="6" xfId="0" applyNumberFormat="1" applyBorder="1" applyProtection="1">
      <protection locked="0"/>
    </xf>
    <xf numFmtId="0" fontId="0" fillId="0" borderId="0" xfId="0" applyNumberFormat="1" applyBorder="1" applyProtection="1">
      <protection locked="0"/>
    </xf>
    <xf numFmtId="0" fontId="0" fillId="2" borderId="11" xfId="0" applyNumberFormat="1" applyFill="1" applyBorder="1" applyProtection="1"/>
    <xf numFmtId="49" fontId="0" fillId="2" borderId="11" xfId="0" applyNumberFormat="1" applyFill="1" applyBorder="1" applyProtection="1">
      <protection locked="0"/>
    </xf>
    <xf numFmtId="49" fontId="1" fillId="0" borderId="0" xfId="0" applyNumberFormat="1" applyFont="1" applyAlignment="1" applyProtection="1">
      <protection locked="0"/>
    </xf>
    <xf numFmtId="49" fontId="0" fillId="9" borderId="13" xfId="0" applyNumberFormat="1" applyFill="1" applyBorder="1" applyProtection="1">
      <protection locked="0"/>
    </xf>
    <xf numFmtId="49" fontId="0" fillId="9" borderId="18" xfId="0" applyNumberFormat="1" applyFill="1" applyBorder="1" applyProtection="1">
      <protection locked="0"/>
    </xf>
    <xf numFmtId="49" fontId="0" fillId="7" borderId="15" xfId="0" applyNumberFormat="1" applyFill="1" applyBorder="1" applyProtection="1">
      <protection locked="0"/>
    </xf>
    <xf numFmtId="49" fontId="0" fillId="7" borderId="17" xfId="0" applyNumberFormat="1" applyFill="1" applyBorder="1" applyProtection="1">
      <protection locked="0"/>
    </xf>
    <xf numFmtId="49" fontId="0" fillId="7" borderId="16" xfId="0" applyNumberFormat="1" applyFill="1" applyBorder="1" applyProtection="1">
      <protection locked="0"/>
    </xf>
    <xf numFmtId="49" fontId="0" fillId="2" borderId="14" xfId="0" applyNumberFormat="1" applyFill="1" applyBorder="1" applyProtection="1">
      <protection locked="0"/>
    </xf>
    <xf numFmtId="165" fontId="0" fillId="0" borderId="0" xfId="0" applyNumberFormat="1" applyProtection="1">
      <protection locked="0"/>
    </xf>
    <xf numFmtId="165" fontId="0" fillId="0" borderId="0" xfId="0" applyNumberFormat="1" applyFill="1" applyProtection="1">
      <protection locked="0"/>
    </xf>
    <xf numFmtId="0" fontId="6" fillId="0" borderId="0" xfId="0" applyFont="1" applyBorder="1"/>
    <xf numFmtId="0" fontId="0" fillId="0" borderId="0" xfId="0" applyNumberFormat="1" applyFill="1" applyProtection="1">
      <protection locked="0"/>
    </xf>
    <xf numFmtId="3" fontId="0" fillId="0" borderId="0" xfId="0" applyNumberFormat="1" applyProtection="1">
      <protection locked="0"/>
    </xf>
    <xf numFmtId="49" fontId="0" fillId="6" borderId="18" xfId="0" applyNumberFormat="1" applyFill="1" applyBorder="1" applyProtection="1">
      <protection locked="0"/>
    </xf>
    <xf numFmtId="0" fontId="0" fillId="0" borderId="0" xfId="0"/>
    <xf numFmtId="0" fontId="8" fillId="0" borderId="19" xfId="0" applyFont="1" applyBorder="1" applyAlignment="1">
      <alignment horizontal="left" indent="1"/>
    </xf>
    <xf numFmtId="0" fontId="9" fillId="0" borderId="20" xfId="0" applyFont="1" applyBorder="1"/>
    <xf numFmtId="0" fontId="9" fillId="0" borderId="19" xfId="0" applyFont="1" applyBorder="1"/>
    <xf numFmtId="0" fontId="9" fillId="0" borderId="19" xfId="0" applyFont="1" applyBorder="1" applyAlignment="1">
      <alignment vertical="justify"/>
    </xf>
    <xf numFmtId="0" fontId="10" fillId="0" borderId="0" xfId="0" applyFont="1"/>
    <xf numFmtId="0" fontId="11" fillId="0" borderId="0" xfId="0" applyFont="1"/>
    <xf numFmtId="0" fontId="8" fillId="0" borderId="20" xfId="0" quotePrefix="1" applyFont="1" applyBorder="1" applyAlignment="1">
      <alignment horizontal="right"/>
    </xf>
    <xf numFmtId="166" fontId="11" fillId="0" borderId="0" xfId="0" applyNumberFormat="1" applyFont="1"/>
    <xf numFmtId="0" fontId="11" fillId="0" borderId="0" xfId="0" applyFont="1" applyBorder="1"/>
    <xf numFmtId="0" fontId="8" fillId="0" borderId="0" xfId="0" applyFont="1" applyBorder="1"/>
    <xf numFmtId="0" fontId="9" fillId="0" borderId="20" xfId="0" applyFont="1" applyFill="1" applyBorder="1"/>
    <xf numFmtId="0" fontId="9" fillId="0" borderId="19" xfId="0" applyFont="1" applyFill="1" applyBorder="1"/>
    <xf numFmtId="0" fontId="8" fillId="0" borderId="20" xfId="0" applyFont="1" applyFill="1" applyBorder="1" applyAlignment="1">
      <alignment horizontal="center" vertical="center"/>
    </xf>
    <xf numFmtId="0" fontId="8" fillId="0" borderId="20" xfId="0" applyFont="1" applyFill="1" applyBorder="1" applyAlignment="1">
      <alignment horizontal="center"/>
    </xf>
    <xf numFmtId="166" fontId="8" fillId="0" borderId="20" xfId="0" applyNumberFormat="1" applyFont="1" applyFill="1" applyBorder="1" applyAlignment="1">
      <alignment horizontal="center" vertical="center"/>
    </xf>
    <xf numFmtId="0" fontId="8" fillId="0" borderId="20" xfId="0" applyFont="1" applyFill="1" applyBorder="1"/>
    <xf numFmtId="0" fontId="8" fillId="0" borderId="20" xfId="0" quotePrefix="1" applyFont="1" applyBorder="1" applyAlignment="1">
      <alignment vertical="top"/>
    </xf>
    <xf numFmtId="0" fontId="8" fillId="0" borderId="20" xfId="0" quotePrefix="1" applyFont="1" applyBorder="1" applyAlignment="1">
      <alignment horizontal="right" vertical="top"/>
    </xf>
    <xf numFmtId="0" fontId="8" fillId="0" borderId="20" xfId="0" applyFont="1" applyFill="1" applyBorder="1" applyAlignment="1">
      <alignment vertical="top"/>
    </xf>
    <xf numFmtId="166" fontId="8" fillId="0" borderId="0" xfId="0" applyNumberFormat="1" applyFont="1" applyBorder="1"/>
    <xf numFmtId="0" fontId="8" fillId="0" borderId="0" xfId="0" applyFont="1" applyBorder="1" applyAlignment="1">
      <alignment horizontal="right"/>
    </xf>
    <xf numFmtId="0" fontId="8" fillId="0" borderId="19" xfId="0" applyFont="1" applyBorder="1" applyAlignment="1">
      <alignment horizontal="left" vertical="top" wrapText="1" indent="1"/>
    </xf>
    <xf numFmtId="0" fontId="8" fillId="0" borderId="0" xfId="0" applyFont="1" applyBorder="1" applyAlignment="1">
      <alignment horizont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9" fillId="0" borderId="0" xfId="0" applyFont="1" applyBorder="1" applyAlignment="1">
      <alignment horizontal="left"/>
    </xf>
    <xf numFmtId="0" fontId="9" fillId="0" borderId="23" xfId="0" applyFont="1" applyBorder="1"/>
    <xf numFmtId="0" fontId="9" fillId="0" borderId="24" xfId="0" applyFont="1" applyBorder="1"/>
    <xf numFmtId="0" fontId="9" fillId="0" borderId="25" xfId="0" applyFont="1" applyBorder="1"/>
    <xf numFmtId="0" fontId="9" fillId="0" borderId="26" xfId="0" applyFont="1" applyBorder="1"/>
    <xf numFmtId="0" fontId="9" fillId="0" borderId="0" xfId="0" applyFont="1" applyBorder="1" applyAlignment="1"/>
    <xf numFmtId="0" fontId="8" fillId="10" borderId="27" xfId="0" applyFont="1" applyFill="1" applyBorder="1" applyAlignment="1">
      <alignment horizontal="center"/>
    </xf>
    <xf numFmtId="0" fontId="8" fillId="10" borderId="27" xfId="0" applyFont="1" applyFill="1" applyBorder="1"/>
    <xf numFmtId="0" fontId="9" fillId="10" borderId="28" xfId="0" applyFont="1" applyFill="1" applyBorder="1"/>
    <xf numFmtId="0" fontId="8" fillId="10" borderId="21" xfId="0" applyFont="1" applyFill="1" applyBorder="1" applyAlignment="1">
      <alignment horizontal="center" vertical="center"/>
    </xf>
    <xf numFmtId="0" fontId="8" fillId="10" borderId="21" xfId="0" applyFont="1" applyFill="1" applyBorder="1"/>
    <xf numFmtId="0" fontId="9" fillId="0" borderId="27" xfId="0" applyFont="1" applyFill="1" applyBorder="1"/>
    <xf numFmtId="166" fontId="8" fillId="0" borderId="20" xfId="0" applyNumberFormat="1" applyFont="1" applyFill="1" applyBorder="1"/>
    <xf numFmtId="0" fontId="9" fillId="0" borderId="28" xfId="0" applyFont="1" applyFill="1" applyBorder="1"/>
    <xf numFmtId="49" fontId="0" fillId="11" borderId="0" xfId="0" applyNumberFormat="1" applyFill="1" applyProtection="1">
      <protection locked="0"/>
    </xf>
    <xf numFmtId="165" fontId="0" fillId="11" borderId="0" xfId="0" applyNumberFormat="1" applyFill="1" applyProtection="1">
      <protection locked="0"/>
    </xf>
    <xf numFmtId="49" fontId="14" fillId="0" borderId="0" xfId="0" applyNumberFormat="1" applyFont="1" applyBorder="1" applyProtection="1">
      <protection locked="0"/>
    </xf>
    <xf numFmtId="49" fontId="1" fillId="0" borderId="0" xfId="0" applyNumberFormat="1" applyFont="1" applyBorder="1" applyProtection="1">
      <protection locked="0"/>
    </xf>
    <xf numFmtId="3" fontId="0" fillId="0" borderId="9" xfId="0" applyNumberFormat="1" applyFill="1" applyBorder="1" applyProtection="1">
      <protection locked="0"/>
    </xf>
    <xf numFmtId="49" fontId="1" fillId="0" borderId="0" xfId="0" applyNumberFormat="1" applyFont="1" applyBorder="1" applyProtection="1"/>
    <xf numFmtId="0" fontId="8" fillId="0" borderId="0" xfId="2" applyFont="1" applyBorder="1" applyAlignment="1">
      <alignment horizontal="left" vertical="justify"/>
    </xf>
    <xf numFmtId="49" fontId="0" fillId="0" borderId="0" xfId="0" applyNumberFormat="1" applyBorder="1" applyProtection="1"/>
    <xf numFmtId="0" fontId="8" fillId="0" borderId="0" xfId="2" applyFont="1" applyBorder="1" applyAlignment="1">
      <alignment horizontal="left" vertical="top" indent="1"/>
    </xf>
    <xf numFmtId="49" fontId="15" fillId="0" borderId="0" xfId="0" applyNumberFormat="1" applyFont="1" applyBorder="1" applyProtection="1"/>
    <xf numFmtId="0" fontId="8" fillId="0" borderId="0" xfId="0" applyFont="1" applyBorder="1"/>
    <xf numFmtId="0" fontId="8" fillId="0" borderId="19" xfId="0" applyFont="1" applyBorder="1" applyAlignment="1">
      <alignment horizontal="left" vertical="top" indent="1"/>
    </xf>
    <xf numFmtId="49" fontId="16" fillId="0" borderId="0" xfId="0" applyNumberFormat="1" applyFont="1" applyBorder="1" applyProtection="1">
      <protection locked="0"/>
    </xf>
    <xf numFmtId="49" fontId="14" fillId="0" borderId="8" xfId="0" applyNumberFormat="1" applyFont="1" applyBorder="1" applyProtection="1">
      <protection locked="0"/>
    </xf>
    <xf numFmtId="0" fontId="1" fillId="0" borderId="0" xfId="2"/>
    <xf numFmtId="0" fontId="10" fillId="0" borderId="0" xfId="2" applyFont="1"/>
    <xf numFmtId="0" fontId="11" fillId="0" borderId="0" xfId="2" applyFont="1"/>
    <xf numFmtId="0" fontId="8" fillId="0" borderId="0" xfId="2" applyFont="1" applyBorder="1"/>
    <xf numFmtId="0" fontId="11" fillId="0" borderId="0" xfId="2" applyFont="1" applyAlignment="1">
      <alignment horizontal="right"/>
    </xf>
    <xf numFmtId="0" fontId="8" fillId="0" borderId="20" xfId="2" applyFont="1" applyFill="1" applyBorder="1" applyAlignment="1">
      <alignment horizontal="center" vertical="center"/>
    </xf>
    <xf numFmtId="0" fontId="8" fillId="0" borderId="20" xfId="2" applyFont="1" applyFill="1" applyBorder="1" applyAlignment="1">
      <alignment horizontal="center"/>
    </xf>
    <xf numFmtId="0" fontId="8" fillId="0" borderId="20" xfId="2" applyFont="1" applyFill="1" applyBorder="1" applyAlignment="1">
      <alignment horizontal="right"/>
    </xf>
    <xf numFmtId="0" fontId="8" fillId="0" borderId="20" xfId="2" applyFont="1" applyFill="1" applyBorder="1"/>
    <xf numFmtId="0" fontId="8" fillId="0" borderId="0" xfId="2" applyFont="1" applyBorder="1" applyAlignment="1">
      <alignment horizontal="center"/>
    </xf>
    <xf numFmtId="0" fontId="8" fillId="0" borderId="23" xfId="2" applyFont="1" applyBorder="1"/>
    <xf numFmtId="0" fontId="8" fillId="0" borderId="25" xfId="2" applyFont="1" applyBorder="1"/>
    <xf numFmtId="0" fontId="9" fillId="0" borderId="0" xfId="2" applyFont="1" applyBorder="1" applyAlignment="1">
      <alignment horizontal="left"/>
    </xf>
    <xf numFmtId="0" fontId="8" fillId="0" borderId="27" xfId="2" applyFont="1" applyFill="1" applyBorder="1"/>
    <xf numFmtId="0" fontId="9" fillId="0" borderId="27" xfId="2" applyFont="1" applyFill="1" applyBorder="1"/>
    <xf numFmtId="0" fontId="9" fillId="0" borderId="29" xfId="2" applyFont="1" applyFill="1" applyBorder="1"/>
    <xf numFmtId="0" fontId="9" fillId="12" borderId="28" xfId="2" applyFont="1" applyFill="1" applyBorder="1"/>
    <xf numFmtId="0" fontId="8" fillId="0" borderId="34" xfId="2" applyFont="1" applyFill="1" applyBorder="1" applyAlignment="1">
      <alignment horizontal="right"/>
    </xf>
    <xf numFmtId="3" fontId="14" fillId="0" borderId="0" xfId="0" applyNumberFormat="1" applyFont="1" applyProtection="1">
      <protection locked="0"/>
    </xf>
    <xf numFmtId="3" fontId="14" fillId="0" borderId="0" xfId="0" applyNumberFormat="1" applyFont="1" applyBorder="1" applyProtection="1">
      <protection locked="0"/>
    </xf>
    <xf numFmtId="49" fontId="14" fillId="0" borderId="0" xfId="0" applyNumberFormat="1" applyFont="1" applyBorder="1" applyProtection="1"/>
    <xf numFmtId="0" fontId="1" fillId="0" borderId="0" xfId="2"/>
    <xf numFmtId="166" fontId="8" fillId="0" borderId="20" xfId="2" applyNumberFormat="1" applyFont="1" applyBorder="1"/>
    <xf numFmtId="0" fontId="13" fillId="0" borderId="0" xfId="2" applyFont="1" applyFill="1" applyBorder="1" applyAlignment="1"/>
    <xf numFmtId="0" fontId="17" fillId="0" borderId="27" xfId="2" applyFont="1" applyFill="1" applyBorder="1" applyAlignment="1">
      <alignment horizontal="center"/>
    </xf>
    <xf numFmtId="0" fontId="13" fillId="0" borderId="21" xfId="2" applyFont="1" applyFill="1" applyBorder="1" applyAlignment="1"/>
    <xf numFmtId="0" fontId="17" fillId="0" borderId="20" xfId="2" applyFont="1" applyFill="1" applyBorder="1" applyAlignment="1"/>
    <xf numFmtId="0" fontId="17" fillId="0" borderId="20" xfId="2" applyFont="1" applyFill="1" applyBorder="1" applyAlignment="1">
      <alignment horizontal="left" vertical="justify"/>
    </xf>
    <xf numFmtId="0" fontId="17" fillId="0" borderId="21" xfId="2" applyFont="1" applyFill="1" applyBorder="1" applyAlignment="1">
      <alignment horizontal="left"/>
    </xf>
    <xf numFmtId="0" fontId="17" fillId="0" borderId="21" xfId="2" applyFont="1" applyFill="1" applyBorder="1" applyAlignment="1">
      <alignment horizontal="center" vertical="center"/>
    </xf>
    <xf numFmtId="0" fontId="17" fillId="0" borderId="20" xfId="2" applyFont="1" applyFill="1" applyBorder="1" applyAlignment="1">
      <alignment horizontal="center" vertical="center"/>
    </xf>
    <xf numFmtId="3" fontId="17" fillId="0" borderId="20" xfId="2" applyNumberFormat="1" applyFont="1" applyFill="1" applyBorder="1" applyAlignment="1"/>
    <xf numFmtId="3" fontId="17" fillId="0" borderId="21" xfId="2" applyNumberFormat="1" applyFont="1" applyFill="1" applyBorder="1" applyAlignment="1">
      <alignment horizontal="right"/>
    </xf>
    <xf numFmtId="0" fontId="17" fillId="0" borderId="29" xfId="2" applyFont="1" applyFill="1" applyBorder="1" applyAlignment="1">
      <alignment horizontal="center"/>
    </xf>
    <xf numFmtId="0" fontId="17" fillId="0" borderId="19" xfId="2" applyFont="1" applyFill="1" applyBorder="1" applyAlignment="1">
      <alignment horizontal="center"/>
    </xf>
    <xf numFmtId="3" fontId="17" fillId="0" borderId="19" xfId="2" applyNumberFormat="1" applyFont="1" applyFill="1" applyBorder="1" applyAlignment="1"/>
    <xf numFmtId="0" fontId="17" fillId="0" borderId="27" xfId="2" applyFont="1" applyFill="1" applyBorder="1" applyAlignment="1">
      <alignment horizontal="center" vertical="center"/>
    </xf>
    <xf numFmtId="0" fontId="17" fillId="0" borderId="27" xfId="2" applyFont="1" applyFill="1" applyBorder="1" applyAlignment="1"/>
    <xf numFmtId="0" fontId="17" fillId="0" borderId="29" xfId="2" applyFont="1" applyFill="1" applyBorder="1" applyAlignment="1"/>
    <xf numFmtId="0" fontId="13" fillId="0" borderId="27" xfId="2" applyFont="1" applyFill="1" applyBorder="1" applyAlignment="1"/>
    <xf numFmtId="0" fontId="12" fillId="0" borderId="20" xfId="2" applyFont="1" applyFill="1" applyBorder="1" applyAlignment="1"/>
    <xf numFmtId="3" fontId="12" fillId="0" borderId="20" xfId="2" applyNumberFormat="1" applyFont="1" applyFill="1" applyBorder="1" applyAlignment="1"/>
    <xf numFmtId="3" fontId="17" fillId="0" borderId="22" xfId="2" applyNumberFormat="1" applyFont="1" applyFill="1" applyBorder="1" applyAlignment="1">
      <alignment horizontal="center"/>
    </xf>
    <xf numFmtId="3" fontId="12" fillId="0" borderId="19" xfId="2" applyNumberFormat="1" applyFont="1" applyFill="1" applyBorder="1" applyAlignment="1"/>
    <xf numFmtId="166" fontId="8" fillId="0" borderId="21" xfId="2" applyNumberFormat="1" applyFont="1" applyBorder="1"/>
    <xf numFmtId="3" fontId="8" fillId="0" borderId="20" xfId="0" applyNumberFormat="1" applyFont="1" applyBorder="1" applyAlignment="1">
      <alignment horizontal="left" vertical="top"/>
    </xf>
    <xf numFmtId="166" fontId="8" fillId="0" borderId="20" xfId="0" applyNumberFormat="1" applyFont="1" applyBorder="1" applyAlignment="1">
      <alignment horizontal="left" vertical="top"/>
    </xf>
    <xf numFmtId="0" fontId="8" fillId="0" borderId="20" xfId="0" applyFont="1" applyFill="1" applyBorder="1" applyAlignment="1">
      <alignment horizontal="left" vertical="top" wrapText="1"/>
    </xf>
    <xf numFmtId="0" fontId="8" fillId="0" borderId="20" xfId="0" applyNumberFormat="1" applyFont="1" applyFill="1" applyBorder="1" applyAlignment="1">
      <alignment horizontal="left" vertical="top" wrapText="1"/>
    </xf>
    <xf numFmtId="3" fontId="8" fillId="0" borderId="20" xfId="0" applyNumberFormat="1" applyFont="1" applyBorder="1" applyAlignment="1">
      <alignment horizontal="left"/>
    </xf>
    <xf numFmtId="0" fontId="8" fillId="0" borderId="20" xfId="0" applyFont="1" applyFill="1" applyBorder="1" applyAlignment="1">
      <alignment horizontal="left" vertical="top"/>
    </xf>
    <xf numFmtId="3" fontId="8" fillId="0" borderId="20" xfId="2" applyNumberFormat="1" applyFont="1" applyBorder="1" applyAlignment="1">
      <alignment horizontal="left"/>
    </xf>
    <xf numFmtId="3" fontId="15" fillId="0" borderId="0" xfId="0" applyNumberFormat="1" applyFont="1" applyProtection="1">
      <protection locked="0"/>
    </xf>
    <xf numFmtId="3" fontId="15" fillId="0" borderId="0" xfId="0" applyNumberFormat="1" applyFont="1" applyBorder="1" applyProtection="1">
      <protection locked="0"/>
    </xf>
    <xf numFmtId="49" fontId="15" fillId="0" borderId="0" xfId="0" applyNumberFormat="1" applyFont="1" applyBorder="1" applyProtection="1">
      <protection locked="0"/>
    </xf>
    <xf numFmtId="167" fontId="8" fillId="0" borderId="20" xfId="2" applyNumberFormat="1" applyFont="1" applyBorder="1" applyAlignment="1">
      <alignment horizontal="left"/>
    </xf>
    <xf numFmtId="166" fontId="8" fillId="10" borderId="27" xfId="0" applyNumberFormat="1" applyFont="1" applyFill="1" applyBorder="1" applyAlignment="1">
      <alignment horizontal="center" vertical="center"/>
    </xf>
    <xf numFmtId="166" fontId="8" fillId="10" borderId="21" xfId="0" applyNumberFormat="1" applyFont="1" applyFill="1" applyBorder="1" applyAlignment="1">
      <alignment horizontal="center" vertical="center"/>
    </xf>
    <xf numFmtId="0" fontId="8" fillId="0" borderId="20" xfId="0" applyFont="1" applyFill="1" applyBorder="1" applyAlignment="1">
      <alignment horizontal="left" vertical="center"/>
    </xf>
    <xf numFmtId="0" fontId="8" fillId="0" borderId="20" xfId="0" applyFont="1" applyFill="1" applyBorder="1" applyAlignment="1">
      <alignment horizontal="left"/>
    </xf>
    <xf numFmtId="166" fontId="8" fillId="0" borderId="20" xfId="0" applyNumberFormat="1" applyFont="1" applyFill="1" applyBorder="1" applyAlignment="1">
      <alignment horizontal="left" vertical="center"/>
    </xf>
    <xf numFmtId="166" fontId="8" fillId="0" borderId="20" xfId="0" applyNumberFormat="1" applyFont="1" applyBorder="1" applyAlignment="1">
      <alignment horizontal="left"/>
    </xf>
    <xf numFmtId="0" fontId="8" fillId="0" borderId="39" xfId="0" quotePrefix="1" applyFont="1" applyBorder="1" applyAlignment="1">
      <alignment horizontal="right"/>
    </xf>
    <xf numFmtId="3" fontId="8" fillId="0" borderId="20" xfId="0" applyNumberFormat="1" applyFont="1" applyBorder="1" applyAlignment="1">
      <alignment horizontal="right" vertical="top"/>
    </xf>
    <xf numFmtId="166" fontId="8" fillId="0" borderId="20" xfId="0" applyNumberFormat="1" applyFont="1" applyBorder="1" applyAlignment="1">
      <alignment horizontal="right" vertical="top"/>
    </xf>
    <xf numFmtId="3" fontId="9" fillId="0" borderId="0" xfId="0" applyNumberFormat="1" applyFont="1" applyBorder="1" applyAlignment="1">
      <alignment horizontal="right"/>
    </xf>
    <xf numFmtId="166" fontId="9" fillId="0" borderId="0" xfId="0" applyNumberFormat="1" applyFont="1" applyBorder="1" applyAlignment="1">
      <alignment horizontal="right"/>
    </xf>
    <xf numFmtId="166" fontId="8" fillId="10" borderId="27" xfId="0" applyNumberFormat="1" applyFont="1" applyFill="1" applyBorder="1" applyAlignment="1">
      <alignment horizontal="center" vertical="center"/>
    </xf>
    <xf numFmtId="166" fontId="8" fillId="10" borderId="21" xfId="0" applyNumberFormat="1" applyFont="1" applyFill="1" applyBorder="1" applyAlignment="1">
      <alignment horizontal="center" vertical="center"/>
    </xf>
    <xf numFmtId="49" fontId="1" fillId="0" borderId="9" xfId="0" applyNumberFormat="1" applyFont="1" applyBorder="1" applyProtection="1">
      <protection locked="0"/>
    </xf>
    <xf numFmtId="49" fontId="1" fillId="6" borderId="18" xfId="0" applyNumberFormat="1" applyFont="1" applyFill="1" applyBorder="1" applyProtection="1">
      <protection locked="0"/>
    </xf>
    <xf numFmtId="3" fontId="1" fillId="0" borderId="9" xfId="0" applyNumberFormat="1" applyFont="1" applyBorder="1" applyProtection="1">
      <protection locked="0"/>
    </xf>
    <xf numFmtId="3" fontId="1" fillId="0" borderId="9" xfId="0" applyNumberFormat="1" applyFont="1" applyFill="1" applyBorder="1" applyProtection="1">
      <protection locked="0"/>
    </xf>
    <xf numFmtId="3" fontId="1" fillId="0" borderId="0" xfId="0" applyNumberFormat="1" applyFont="1" applyProtection="1">
      <protection locked="0"/>
    </xf>
    <xf numFmtId="3" fontId="1" fillId="0" borderId="0" xfId="0" applyNumberFormat="1" applyFont="1" applyBorder="1" applyProtection="1">
      <protection locked="0"/>
    </xf>
    <xf numFmtId="0" fontId="8" fillId="0" borderId="20" xfId="0" quotePrefix="1" applyFont="1" applyBorder="1" applyAlignment="1">
      <alignment horizontal="left" vertical="top"/>
    </xf>
    <xf numFmtId="0" fontId="8" fillId="0" borderId="19" xfId="0" applyFont="1" applyBorder="1" applyAlignment="1">
      <alignment horizontal="left" vertical="top" wrapText="1"/>
    </xf>
    <xf numFmtId="11" fontId="8" fillId="0" borderId="20" xfId="0" quotePrefix="1" applyNumberFormat="1" applyFont="1" applyBorder="1" applyAlignment="1">
      <alignment horizontal="left" vertical="top"/>
    </xf>
    <xf numFmtId="0" fontId="8" fillId="0" borderId="20" xfId="0" quotePrefix="1" applyFont="1" applyBorder="1" applyAlignment="1">
      <alignment horizontal="left"/>
    </xf>
    <xf numFmtId="11" fontId="8" fillId="0" borderId="20" xfId="0" quotePrefix="1" applyNumberFormat="1" applyFont="1" applyBorder="1" applyAlignment="1">
      <alignment horizontal="left" vertical="top" wrapText="1"/>
    </xf>
    <xf numFmtId="0" fontId="8" fillId="0" borderId="39" xfId="0" quotePrefix="1" applyFont="1" applyBorder="1" applyAlignment="1">
      <alignment horizontal="left"/>
    </xf>
    <xf numFmtId="0" fontId="8" fillId="0" borderId="20" xfId="0" applyFont="1" applyBorder="1" applyAlignment="1">
      <alignment horizontal="left" vertical="justify" indent="1"/>
    </xf>
    <xf numFmtId="0" fontId="9" fillId="0" borderId="39" xfId="0" quotePrefix="1" applyFont="1" applyBorder="1" applyAlignment="1">
      <alignment horizontal="left"/>
    </xf>
    <xf numFmtId="0" fontId="9" fillId="0" borderId="20" xfId="0" quotePrefix="1" applyFont="1" applyBorder="1" applyAlignment="1">
      <alignment horizontal="left"/>
    </xf>
    <xf numFmtId="0" fontId="8" fillId="10" borderId="27" xfId="0" applyFont="1" applyFill="1" applyBorder="1" applyAlignment="1">
      <alignment horizontal="center" wrapText="1"/>
    </xf>
    <xf numFmtId="0" fontId="9" fillId="0" borderId="20" xfId="0" applyFont="1" applyBorder="1" applyAlignment="1">
      <alignment vertical="justify"/>
    </xf>
    <xf numFmtId="0" fontId="9" fillId="0" borderId="20" xfId="0" quotePrefix="1" applyFont="1" applyBorder="1" applyAlignment="1">
      <alignment vertical="top"/>
    </xf>
    <xf numFmtId="0" fontId="9" fillId="0" borderId="19" xfId="0" applyFont="1" applyBorder="1" applyAlignment="1">
      <alignment horizontal="left" vertical="top"/>
    </xf>
    <xf numFmtId="167" fontId="8" fillId="0" borderId="20" xfId="0" applyNumberFormat="1" applyFont="1" applyBorder="1" applyAlignment="1">
      <alignment horizontal="left" vertical="top"/>
    </xf>
    <xf numFmtId="168" fontId="8" fillId="0" borderId="20" xfId="0" applyNumberFormat="1" applyFont="1" applyBorder="1" applyAlignment="1">
      <alignment horizontal="left" vertical="top"/>
    </xf>
    <xf numFmtId="167" fontId="9" fillId="0" borderId="27" xfId="0" applyNumberFormat="1" applyFont="1" applyBorder="1" applyAlignment="1">
      <alignment horizontal="left"/>
    </xf>
    <xf numFmtId="3" fontId="9" fillId="0" borderId="21" xfId="0" applyNumberFormat="1" applyFont="1" applyBorder="1" applyAlignment="1">
      <alignment horizontal="left"/>
    </xf>
    <xf numFmtId="3" fontId="9" fillId="0" borderId="0" xfId="0" applyNumberFormat="1" applyFont="1" applyBorder="1" applyAlignment="1">
      <alignment horizontal="left"/>
    </xf>
    <xf numFmtId="166" fontId="8" fillId="0" borderId="0" xfId="0" applyNumberFormat="1" applyFont="1" applyBorder="1" applyAlignment="1">
      <alignment horizontal="left"/>
    </xf>
    <xf numFmtId="3" fontId="9" fillId="0" borderId="24" xfId="0" applyNumberFormat="1" applyFont="1" applyBorder="1" applyAlignment="1">
      <alignment horizontal="left"/>
    </xf>
    <xf numFmtId="0" fontId="0" fillId="0" borderId="36" xfId="0" applyBorder="1" applyAlignment="1">
      <alignment horizontal="left"/>
    </xf>
    <xf numFmtId="167" fontId="14" fillId="0" borderId="37" xfId="0" applyNumberFormat="1" applyFont="1" applyBorder="1" applyAlignment="1">
      <alignment horizontal="left"/>
    </xf>
    <xf numFmtId="0" fontId="9" fillId="0" borderId="20" xfId="2" quotePrefix="1" applyFont="1" applyBorder="1"/>
    <xf numFmtId="0" fontId="9" fillId="0" borderId="19" xfId="2" applyFont="1" applyBorder="1" applyAlignment="1"/>
    <xf numFmtId="0" fontId="8" fillId="0" borderId="20" xfId="2" quotePrefix="1" applyFont="1" applyBorder="1" applyAlignment="1">
      <alignment horizontal="left"/>
    </xf>
    <xf numFmtId="0" fontId="8" fillId="0" borderId="19" xfId="2" applyFont="1" applyBorder="1" applyAlignment="1">
      <alignment horizontal="left"/>
    </xf>
    <xf numFmtId="0" fontId="9" fillId="0" borderId="20" xfId="2" quotePrefix="1" applyFont="1" applyBorder="1" applyAlignment="1">
      <alignment horizontal="left"/>
    </xf>
    <xf numFmtId="0" fontId="9" fillId="0" borderId="19" xfId="2" applyFont="1" applyBorder="1" applyAlignment="1">
      <alignment horizontal="left"/>
    </xf>
    <xf numFmtId="3" fontId="9" fillId="0" borderId="21" xfId="0" applyNumberFormat="1" applyFont="1" applyBorder="1" applyAlignment="1"/>
    <xf numFmtId="0" fontId="6" fillId="0" borderId="27" xfId="0" applyFont="1" applyBorder="1"/>
    <xf numFmtId="0" fontId="6" fillId="0" borderId="30" xfId="0" applyFont="1" applyBorder="1"/>
    <xf numFmtId="0" fontId="6" fillId="0" borderId="34" xfId="0" applyFont="1" applyBorder="1"/>
    <xf numFmtId="3" fontId="9" fillId="0" borderId="31" xfId="0" applyNumberFormat="1" applyFont="1" applyBorder="1" applyAlignment="1"/>
    <xf numFmtId="3" fontId="9" fillId="0" borderId="40" xfId="0" applyNumberFormat="1" applyFont="1" applyBorder="1" applyAlignment="1"/>
    <xf numFmtId="166" fontId="9" fillId="0" borderId="40" xfId="0" applyNumberFormat="1" applyFont="1" applyBorder="1" applyAlignment="1"/>
    <xf numFmtId="3" fontId="9" fillId="0" borderId="40" xfId="0" applyNumberFormat="1" applyFont="1" applyBorder="1" applyAlignment="1">
      <alignment horizontal="left"/>
    </xf>
    <xf numFmtId="0" fontId="6" fillId="0" borderId="30" xfId="0" applyFont="1" applyBorder="1" applyAlignment="1">
      <alignment horizontal="left"/>
    </xf>
    <xf numFmtId="0" fontId="6" fillId="0" borderId="27" xfId="0" applyFont="1" applyBorder="1" applyAlignment="1">
      <alignment horizontal="left"/>
    </xf>
    <xf numFmtId="0" fontId="6" fillId="0" borderId="34" xfId="0" applyFont="1" applyBorder="1" applyAlignment="1">
      <alignment horizontal="left"/>
    </xf>
    <xf numFmtId="3" fontId="9" fillId="0" borderId="31" xfId="0" applyNumberFormat="1" applyFont="1" applyBorder="1" applyAlignment="1">
      <alignment horizontal="left"/>
    </xf>
    <xf numFmtId="167" fontId="9" fillId="0" borderId="40" xfId="0" applyNumberFormat="1" applyFont="1" applyBorder="1" applyAlignment="1">
      <alignment horizontal="left"/>
    </xf>
    <xf numFmtId="0" fontId="0" fillId="0" borderId="30" xfId="0" applyBorder="1" applyAlignment="1">
      <alignment horizontal="left"/>
    </xf>
    <xf numFmtId="0" fontId="0" fillId="0" borderId="27" xfId="0" applyBorder="1" applyAlignment="1">
      <alignment horizontal="left"/>
    </xf>
    <xf numFmtId="0" fontId="0" fillId="0" borderId="34" xfId="0" applyBorder="1" applyAlignment="1">
      <alignment horizontal="left"/>
    </xf>
    <xf numFmtId="0" fontId="0" fillId="0" borderId="29" xfId="0" applyBorder="1" applyAlignment="1">
      <alignment horizontal="left"/>
    </xf>
    <xf numFmtId="3" fontId="9" fillId="0" borderId="31" xfId="2" applyNumberFormat="1" applyFont="1" applyBorder="1" applyAlignment="1">
      <alignment horizontal="left"/>
    </xf>
    <xf numFmtId="3" fontId="9" fillId="0" borderId="21" xfId="2" applyNumberFormat="1" applyFont="1" applyBorder="1" applyAlignment="1">
      <alignment horizontal="left"/>
    </xf>
    <xf numFmtId="3" fontId="9" fillId="0" borderId="40" xfId="2" applyNumberFormat="1" applyFont="1" applyBorder="1" applyAlignment="1">
      <alignment horizontal="left"/>
    </xf>
    <xf numFmtId="167" fontId="9" fillId="0" borderId="22" xfId="2" applyNumberFormat="1" applyFont="1" applyBorder="1" applyAlignment="1">
      <alignment horizontal="left"/>
    </xf>
    <xf numFmtId="0" fontId="6" fillId="0" borderId="20" xfId="0" applyFont="1" applyBorder="1"/>
    <xf numFmtId="0" fontId="8" fillId="0" borderId="39" xfId="0" quotePrefix="1" applyFont="1" applyBorder="1" applyAlignment="1">
      <alignment horizontal="left" vertical="top"/>
    </xf>
    <xf numFmtId="166" fontId="8" fillId="10" borderId="27" xfId="0" applyNumberFormat="1" applyFont="1" applyFill="1" applyBorder="1" applyAlignment="1">
      <alignment horizontal="center" vertical="center"/>
    </xf>
    <xf numFmtId="166" fontId="8" fillId="10" borderId="21" xfId="0" applyNumberFormat="1" applyFont="1" applyFill="1" applyBorder="1" applyAlignment="1">
      <alignment horizontal="center" vertical="center"/>
    </xf>
    <xf numFmtId="3" fontId="8" fillId="0" borderId="20" xfId="0" applyNumberFormat="1" applyFont="1" applyFill="1" applyBorder="1" applyAlignment="1">
      <alignment horizontal="right" vertical="top"/>
    </xf>
    <xf numFmtId="3" fontId="8" fillId="0" borderId="20" xfId="0" applyNumberFormat="1" applyFont="1" applyFill="1" applyBorder="1" applyAlignment="1">
      <alignment horizontal="left" vertical="top"/>
    </xf>
    <xf numFmtId="3" fontId="9" fillId="0" borderId="29" xfId="2" applyNumberFormat="1" applyFont="1" applyBorder="1" applyAlignment="1">
      <alignment horizontal="left"/>
    </xf>
    <xf numFmtId="167" fontId="9" fillId="0" borderId="29" xfId="0" applyNumberFormat="1" applyFont="1" applyBorder="1" applyAlignment="1">
      <alignment horizontal="left"/>
    </xf>
    <xf numFmtId="0" fontId="0" fillId="0" borderId="24" xfId="0" applyBorder="1" applyAlignment="1">
      <alignment horizontal="left"/>
    </xf>
    <xf numFmtId="3" fontId="9" fillId="0" borderId="38" xfId="0" applyNumberFormat="1" applyFont="1" applyBorder="1" applyAlignment="1">
      <alignment horizontal="left"/>
    </xf>
    <xf numFmtId="3" fontId="9" fillId="0" borderId="37" xfId="0" applyNumberFormat="1" applyFont="1" applyBorder="1" applyAlignment="1">
      <alignment horizontal="left"/>
    </xf>
    <xf numFmtId="3" fontId="8" fillId="0" borderId="39" xfId="2" applyNumberFormat="1" applyFont="1" applyBorder="1" applyAlignment="1">
      <alignment horizontal="left"/>
    </xf>
    <xf numFmtId="0" fontId="8" fillId="0" borderId="29" xfId="2" applyFont="1" applyFill="1" applyBorder="1"/>
    <xf numFmtId="0" fontId="8" fillId="0" borderId="19" xfId="2" applyFont="1" applyFill="1" applyBorder="1" applyAlignment="1">
      <alignment wrapText="1"/>
    </xf>
    <xf numFmtId="3" fontId="9" fillId="0" borderId="19" xfId="2" applyNumberFormat="1" applyFont="1" applyBorder="1" applyAlignment="1">
      <alignment horizontal="left"/>
    </xf>
    <xf numFmtId="0" fontId="8" fillId="0" borderId="27" xfId="2" applyFont="1" applyFill="1" applyBorder="1" applyAlignment="1">
      <alignment horizontal="right"/>
    </xf>
    <xf numFmtId="3" fontId="8" fillId="0" borderId="21" xfId="2" applyNumberFormat="1" applyFont="1" applyBorder="1" applyAlignment="1">
      <alignment horizontal="left"/>
    </xf>
    <xf numFmtId="3" fontId="9" fillId="0" borderId="22" xfId="2" applyNumberFormat="1" applyFont="1" applyBorder="1" applyAlignment="1">
      <alignment horizontal="left"/>
    </xf>
    <xf numFmtId="3" fontId="9" fillId="0" borderId="36" xfId="0" applyNumberFormat="1" applyFont="1" applyBorder="1" applyAlignment="1">
      <alignment horizontal="left"/>
    </xf>
    <xf numFmtId="3" fontId="9" fillId="0" borderId="35" xfId="0" applyNumberFormat="1" applyFont="1" applyBorder="1" applyAlignment="1">
      <alignment horizontal="left"/>
    </xf>
    <xf numFmtId="3" fontId="9" fillId="0" borderId="41" xfId="0" applyNumberFormat="1" applyFont="1" applyBorder="1" applyAlignment="1">
      <alignment horizontal="left"/>
    </xf>
    <xf numFmtId="3" fontId="9" fillId="0" borderId="26" xfId="0" applyNumberFormat="1" applyFont="1" applyBorder="1" applyAlignment="1">
      <alignment horizontal="left"/>
    </xf>
    <xf numFmtId="0" fontId="8" fillId="0" borderId="36" xfId="2" applyFont="1" applyBorder="1"/>
    <xf numFmtId="0" fontId="8" fillId="0" borderId="37" xfId="2" applyFont="1" applyBorder="1"/>
    <xf numFmtId="0" fontId="8" fillId="0" borderId="29" xfId="0" applyFont="1" applyBorder="1" applyAlignment="1">
      <alignment horizontal="right"/>
    </xf>
    <xf numFmtId="0" fontId="8" fillId="0" borderId="22" xfId="0" applyFont="1" applyBorder="1" applyAlignment="1">
      <alignment horizontal="right"/>
    </xf>
    <xf numFmtId="0" fontId="9" fillId="0" borderId="30" xfId="0" applyFont="1" applyBorder="1" applyAlignment="1"/>
    <xf numFmtId="0" fontId="9" fillId="0" borderId="34" xfId="0" applyFont="1" applyBorder="1" applyAlignment="1"/>
    <xf numFmtId="0" fontId="9" fillId="0" borderId="31" xfId="0" applyFont="1" applyBorder="1" applyAlignment="1"/>
    <xf numFmtId="0" fontId="9" fillId="0" borderId="40" xfId="0" applyFont="1" applyBorder="1" applyAlignment="1"/>
    <xf numFmtId="0" fontId="8" fillId="10" borderId="32" xfId="0" applyFont="1" applyFill="1" applyBorder="1" applyAlignment="1">
      <alignment horizontal="center"/>
    </xf>
    <xf numFmtId="0" fontId="8" fillId="10" borderId="33" xfId="0" applyFont="1" applyFill="1" applyBorder="1" applyAlignment="1">
      <alignment horizontal="center"/>
    </xf>
    <xf numFmtId="0" fontId="13" fillId="0" borderId="0" xfId="0" applyFont="1" applyAlignment="1">
      <alignment horizontal="left"/>
    </xf>
    <xf numFmtId="0" fontId="8" fillId="10" borderId="30" xfId="0" applyFont="1" applyFill="1" applyBorder="1" applyAlignment="1">
      <alignment horizontal="center"/>
    </xf>
    <xf numFmtId="0" fontId="8" fillId="10" borderId="29" xfId="0" applyFont="1" applyFill="1" applyBorder="1" applyAlignment="1">
      <alignment horizontal="center"/>
    </xf>
    <xf numFmtId="0" fontId="8" fillId="0" borderId="27" xfId="0" applyFont="1" applyBorder="1" applyAlignment="1">
      <alignment horizontal="center"/>
    </xf>
    <xf numFmtId="0" fontId="8" fillId="0" borderId="21" xfId="0" applyFont="1" applyBorder="1" applyAlignment="1">
      <alignment horizontal="center"/>
    </xf>
    <xf numFmtId="0" fontId="9" fillId="0" borderId="30" xfId="0" applyFont="1" applyBorder="1" applyAlignment="1">
      <alignment horizontal="left"/>
    </xf>
    <xf numFmtId="0" fontId="9" fillId="0" borderId="34" xfId="0" applyFont="1" applyBorder="1" applyAlignment="1">
      <alignment horizontal="left"/>
    </xf>
    <xf numFmtId="0" fontId="9" fillId="0" borderId="31" xfId="0" applyFont="1" applyBorder="1" applyAlignment="1">
      <alignment horizontal="left"/>
    </xf>
    <xf numFmtId="0" fontId="9" fillId="0" borderId="40" xfId="0" applyFont="1" applyBorder="1" applyAlignment="1">
      <alignment horizontal="left"/>
    </xf>
    <xf numFmtId="166" fontId="8" fillId="10" borderId="27" xfId="0" applyNumberFormat="1" applyFont="1" applyFill="1" applyBorder="1" applyAlignment="1">
      <alignment horizontal="center" vertical="center"/>
    </xf>
    <xf numFmtId="166" fontId="8" fillId="10" borderId="21" xfId="0" applyNumberFormat="1" applyFont="1" applyFill="1" applyBorder="1" applyAlignment="1">
      <alignment horizontal="center" vertical="center"/>
    </xf>
    <xf numFmtId="3" fontId="9" fillId="0" borderId="36" xfId="2" applyNumberFormat="1" applyFont="1" applyBorder="1" applyAlignment="1">
      <alignment horizontal="left" vertical="center"/>
    </xf>
    <xf numFmtId="3" fontId="9" fillId="0" borderId="37" xfId="2" applyNumberFormat="1" applyFont="1" applyBorder="1" applyAlignment="1">
      <alignment horizontal="left" vertical="center"/>
    </xf>
    <xf numFmtId="167" fontId="9" fillId="0" borderId="24" xfId="2" applyNumberFormat="1" applyFont="1" applyBorder="1" applyAlignment="1">
      <alignment horizontal="left" vertical="center"/>
    </xf>
    <xf numFmtId="167" fontId="9" fillId="0" borderId="26" xfId="2" applyNumberFormat="1" applyFont="1" applyBorder="1" applyAlignment="1">
      <alignment horizontal="left" vertical="center"/>
    </xf>
    <xf numFmtId="0" fontId="8" fillId="12" borderId="30" xfId="2" applyFont="1" applyFill="1" applyBorder="1" applyAlignment="1">
      <alignment horizontal="center"/>
    </xf>
    <xf numFmtId="0" fontId="8" fillId="12" borderId="29" xfId="2" applyFont="1" applyFill="1" applyBorder="1" applyAlignment="1">
      <alignment horizontal="center"/>
    </xf>
    <xf numFmtId="0" fontId="9" fillId="0" borderId="30" xfId="2" applyFont="1" applyBorder="1" applyAlignment="1">
      <alignment horizontal="left"/>
    </xf>
    <xf numFmtId="0" fontId="9" fillId="0" borderId="34" xfId="2" applyFont="1" applyBorder="1" applyAlignment="1">
      <alignment horizontal="left"/>
    </xf>
    <xf numFmtId="0" fontId="9" fillId="0" borderId="31" xfId="2" applyFont="1" applyBorder="1" applyAlignment="1">
      <alignment horizontal="left"/>
    </xf>
    <xf numFmtId="0" fontId="9" fillId="0" borderId="40" xfId="2" applyFont="1" applyBorder="1" applyAlignment="1">
      <alignment horizontal="left"/>
    </xf>
    <xf numFmtId="0" fontId="8" fillId="0" borderId="27" xfId="2" applyFont="1" applyBorder="1" applyAlignment="1">
      <alignment horizontal="center"/>
    </xf>
    <xf numFmtId="0" fontId="8" fillId="0" borderId="21" xfId="2" applyFont="1" applyBorder="1" applyAlignment="1">
      <alignment horizontal="center"/>
    </xf>
    <xf numFmtId="3" fontId="9" fillId="0" borderId="24" xfId="2" applyNumberFormat="1" applyFont="1" applyBorder="1" applyAlignment="1">
      <alignment horizontal="left" vertical="center"/>
    </xf>
    <xf numFmtId="3" fontId="9" fillId="0" borderId="26" xfId="2" applyNumberFormat="1" applyFont="1" applyBorder="1" applyAlignment="1">
      <alignment horizontal="left" vertical="center"/>
    </xf>
  </cellXfs>
  <cellStyles count="5">
    <cellStyle name="Komma 2" xfId="1"/>
    <cellStyle name="Komma 2 2" xfId="3"/>
    <cellStyle name="Komma 2 3"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3" Type="http://schemas.openxmlformats.org/officeDocument/2006/relationships/worksheet" Target="worksheets/sheet3.xml"/><Relationship Id="rId21" Type="http://schemas.openxmlformats.org/officeDocument/2006/relationships/customXml" Target="../customXml/item11.xml"/><Relationship Id="rId7" Type="http://schemas.openxmlformats.org/officeDocument/2006/relationships/theme" Target="theme/theme1.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29"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24" Type="http://schemas.openxmlformats.org/officeDocument/2006/relationships/customXml" Target="../customXml/item14.xml"/><Relationship Id="rId5" Type="http://schemas.openxmlformats.org/officeDocument/2006/relationships/worksheet" Target="worksheets/sheet5.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10" Type="http://schemas.openxmlformats.org/officeDocument/2006/relationships/calcChain" Target="calcChain.xml"/><Relationship Id="rId19" Type="http://schemas.openxmlformats.org/officeDocument/2006/relationships/customXml" Target="../customXml/item9.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s>
</file>

<file path=xl/activeX/activeX1.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2:Finanskladde:calenderControlLedgerJournalDefault:90308ce9-6fd8-43c0-9519-a81dfa7eab7f"/>
  <ax:ocxPr ax:name="ControlInfo_cb" ax:value="0"/>
  <ax:ocxPr ax:name="ControlInfo_hAccel" ax:value="0"/>
  <ax:ocxPr ax:name="ControlInfo_cAccel" ax:value="0"/>
  <ax:ocxPr ax:name="ControlInfo_dwFlags" ax:value="0"/>
  <ax:ocxPr ax:name="MiscStatusBits" ax:value="0"/>
  <ax:ocxPr ax:name="Sizel_cx" ax:value="2646"/>
  <ax:ocxPr ax:name="Sizel_cy" ax:value="529"/>
  <ax:ocxPr ax:name="IsDynamic" ax:value="-1"/>
</ax:ocx>
</file>

<file path=xl/activeX/activeX2.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1:Finanskladde:ButtonLedgerJournal:54bdcd02-b4c8-4059-8d2b-18eacb11090d"/>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3.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4:Hent Data:calenderControlDefault:452cea27-1a17-4a24-a853-599b3dc72b28"/>
  <ax:ocxPr ax:name="ControlInfo_cb" ax:value="0"/>
  <ax:ocxPr ax:name="ControlInfo_hAccel" ax:value="0"/>
  <ax:ocxPr ax:name="ControlInfo_cAccel" ax:value="0"/>
  <ax:ocxPr ax:name="ControlInfo_dwFlags" ax:value="0"/>
  <ax:ocxPr ax:name="MiscStatusBits" ax:value="0"/>
  <ax:ocxPr ax:name="Sizel_cx" ax:value="2646"/>
  <ax:ocxPr ax:name="Sizel_cy" ax:value="529"/>
  <ax:ocxPr ax:name="IsDynamic" ax:value="-1"/>
</ax:ocx>
</file>

<file path=xl/activeX/activeX4.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3:Hent Data:ButtonBudgetInput:d92054b7-7a8f-443d-a3fc-01c7f52276dc"/>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5.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2:Hent Data:ButtonDoGetData:0880bd39-c8b9-454a-9610-42dc0a8d5aa1"/>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6.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1:Hent Data:ButtonSetup:0c4d35af-12b2-452d-b36b-afb81454f8fb"/>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161924</xdr:rowOff>
        </xdr:from>
        <xdr:to>
          <xdr:col>2</xdr:col>
          <xdr:colOff>133350</xdr:colOff>
          <xdr:row>2</xdr:row>
          <xdr:rowOff>155574</xdr:rowOff>
        </xdr:to>
        <xdr:sp macro="" textlink="">
          <xdr:nvSpPr>
            <xdr:cNvPr id="1051" name="_ActiveXWrapper1" hidden="1">
              <a:extLst>
                <a:ext uri="{63B3BB69-23CF-44E3-9099-C40C66FF867C}">
                  <a14:compatExt spid="_x0000_s1051"/>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790575</xdr:colOff>
          <xdr:row>1</xdr:row>
          <xdr:rowOff>28575</xdr:rowOff>
        </xdr:to>
        <xdr:sp macro="" textlink="">
          <xdr:nvSpPr>
            <xdr:cNvPr id="1052" name="_ActiveXWrapper2" hidden="1">
              <a:extLst>
                <a:ext uri="{63B3BB69-23CF-44E3-9099-C40C66FF867C}">
                  <a14:compatExt spid="_x0000_s1052"/>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161924</xdr:rowOff>
        </xdr:from>
        <xdr:to>
          <xdr:col>2</xdr:col>
          <xdr:colOff>638175</xdr:colOff>
          <xdr:row>2</xdr:row>
          <xdr:rowOff>117474</xdr:rowOff>
        </xdr:to>
        <xdr:sp macro="" textlink="">
          <xdr:nvSpPr>
            <xdr:cNvPr id="2108" name="_ActiveXWrapper1" hidden="1">
              <a:extLst>
                <a:ext uri="{63B3BB69-23CF-44E3-9099-C40C66FF867C}">
                  <a14:compatExt spid="_x0000_s2108"/>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200024</xdr:rowOff>
        </xdr:from>
        <xdr:to>
          <xdr:col>2</xdr:col>
          <xdr:colOff>638175</xdr:colOff>
          <xdr:row>4</xdr:row>
          <xdr:rowOff>117474</xdr:rowOff>
        </xdr:to>
        <xdr:sp macro="" textlink="">
          <xdr:nvSpPr>
            <xdr:cNvPr id="2109" name="_ActiveXWrapper2" hidden="1">
              <a:extLst>
                <a:ext uri="{63B3BB69-23CF-44E3-9099-C40C66FF867C}">
                  <a14:compatExt spid="_x0000_s2109"/>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200024</xdr:rowOff>
        </xdr:from>
        <xdr:to>
          <xdr:col>7</xdr:col>
          <xdr:colOff>38100</xdr:colOff>
          <xdr:row>4</xdr:row>
          <xdr:rowOff>117474</xdr:rowOff>
        </xdr:to>
        <xdr:sp macro="" textlink="">
          <xdr:nvSpPr>
            <xdr:cNvPr id="2110" name="_ActiveXWrapper3" hidden="1">
              <a:extLst>
                <a:ext uri="{63B3BB69-23CF-44E3-9099-C40C66FF867C}">
                  <a14:compatExt spid="_x0000_s2110"/>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457200</xdr:colOff>
          <xdr:row>1</xdr:row>
          <xdr:rowOff>28575</xdr:rowOff>
        </xdr:to>
        <xdr:sp macro="" textlink="">
          <xdr:nvSpPr>
            <xdr:cNvPr id="2111" name="_ActiveXWrapper4" hidden="1">
              <a:extLst>
                <a:ext uri="{63B3BB69-23CF-44E3-9099-C40C66FF867C}">
                  <a14:compatExt spid="_x0000_s2111"/>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 Id="rId9"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dgerJournal"/>
  <dimension ref="A1:J33"/>
  <sheetViews>
    <sheetView workbookViewId="0">
      <selection activeCell="B5" sqref="B5"/>
    </sheetView>
  </sheetViews>
  <sheetFormatPr defaultColWidth="9.140625" defaultRowHeight="12.75" x14ac:dyDescent="0.2"/>
  <cols>
    <col min="1" max="1" width="2.42578125" style="1" customWidth="1"/>
    <col min="2" max="2" width="12.28515625" style="1" customWidth="1"/>
    <col min="3" max="5" width="17.140625" style="1" customWidth="1"/>
    <col min="6" max="6" width="37.140625" style="1" customWidth="1"/>
    <col min="7" max="8" width="13.28515625" style="1" customWidth="1"/>
    <col min="9" max="9" width="23.5703125" style="1" customWidth="1"/>
    <col min="10" max="10" width="33.5703125" style="1" customWidth="1"/>
    <col min="11" max="16384" width="9.140625" style="1"/>
  </cols>
  <sheetData>
    <row r="1" spans="1:10" x14ac:dyDescent="0.2">
      <c r="C1" s="59"/>
      <c r="D1" s="59"/>
    </row>
    <row r="2" spans="1:10" x14ac:dyDescent="0.2">
      <c r="C2" s="59"/>
      <c r="D2" s="59"/>
    </row>
    <row r="3" spans="1:10" ht="15.75" x14ac:dyDescent="0.25">
      <c r="A3" s="13"/>
      <c r="B3" s="53"/>
      <c r="C3" s="54" t="s">
        <v>123</v>
      </c>
      <c r="D3" s="71" t="s">
        <v>1</v>
      </c>
      <c r="E3" s="54" t="s">
        <v>112</v>
      </c>
      <c r="F3" s="58" t="s">
        <v>1</v>
      </c>
    </row>
    <row r="4" spans="1:10" ht="15.75" x14ac:dyDescent="0.25">
      <c r="A4" s="13"/>
      <c r="B4" s="53"/>
      <c r="C4" s="60"/>
      <c r="D4" s="60"/>
      <c r="E4" s="54" t="s">
        <v>113</v>
      </c>
      <c r="F4" s="58"/>
    </row>
    <row r="5" spans="1:10" ht="15.75" x14ac:dyDescent="0.25">
      <c r="A5" s="13"/>
      <c r="B5" s="53"/>
      <c r="C5" s="60"/>
      <c r="D5" s="61"/>
      <c r="E5" s="60"/>
    </row>
    <row r="6" spans="1:10" ht="15.75" x14ac:dyDescent="0.25">
      <c r="A6" s="13"/>
      <c r="B6" s="53"/>
      <c r="C6" s="60"/>
      <c r="D6" s="61"/>
      <c r="E6" s="60"/>
      <c r="F6" s="57"/>
    </row>
    <row r="7" spans="1:10" x14ac:dyDescent="0.2">
      <c r="C7" s="59"/>
      <c r="D7" s="59"/>
      <c r="E7" s="59"/>
    </row>
    <row r="8" spans="1:10" s="13" customFormat="1" ht="16.5" thickBot="1" x14ac:dyDescent="0.3">
      <c r="B8" s="53" t="s">
        <v>106</v>
      </c>
      <c r="C8" s="53" t="s">
        <v>107</v>
      </c>
      <c r="D8" s="53" t="s">
        <v>109</v>
      </c>
      <c r="E8" s="53" t="s">
        <v>110</v>
      </c>
      <c r="F8" s="53" t="s">
        <v>108</v>
      </c>
      <c r="G8" s="53" t="s">
        <v>124</v>
      </c>
      <c r="H8" s="53" t="s">
        <v>125</v>
      </c>
      <c r="I8" s="53" t="s">
        <v>135</v>
      </c>
      <c r="J8" s="53" t="s">
        <v>122</v>
      </c>
    </row>
    <row r="9" spans="1:10" ht="13.5" thickTop="1" x14ac:dyDescent="0.2">
      <c r="A9" s="13"/>
      <c r="B9" s="65"/>
      <c r="C9" s="56"/>
      <c r="D9" s="56"/>
      <c r="E9" s="56"/>
      <c r="F9" s="56"/>
      <c r="G9" s="63"/>
      <c r="H9" s="67"/>
      <c r="I9" s="66"/>
      <c r="J9" s="72"/>
    </row>
    <row r="10" spans="1:10" x14ac:dyDescent="0.2">
      <c r="B10" s="62"/>
      <c r="C10" s="23"/>
      <c r="D10" s="23"/>
      <c r="E10" s="23"/>
      <c r="F10" s="23"/>
      <c r="G10" s="57"/>
      <c r="H10" s="68"/>
      <c r="I10" s="24"/>
      <c r="J10" s="73"/>
    </row>
    <row r="11" spans="1:10" x14ac:dyDescent="0.2">
      <c r="B11" s="62"/>
      <c r="C11" s="23"/>
      <c r="D11" s="23"/>
      <c r="E11" s="23"/>
      <c r="F11" s="23"/>
      <c r="G11" s="57"/>
      <c r="H11" s="68"/>
      <c r="I11" s="24"/>
      <c r="J11" s="73"/>
    </row>
    <row r="12" spans="1:10" x14ac:dyDescent="0.2">
      <c r="B12" s="62"/>
      <c r="C12" s="23"/>
      <c r="D12" s="23"/>
      <c r="E12" s="23"/>
      <c r="F12" s="23"/>
      <c r="G12" s="57"/>
      <c r="H12" s="68"/>
      <c r="I12" s="24"/>
      <c r="J12" s="73"/>
    </row>
    <row r="13" spans="1:10" x14ac:dyDescent="0.2">
      <c r="B13" s="62"/>
      <c r="C13" s="23"/>
      <c r="D13" s="23"/>
      <c r="E13" s="23"/>
      <c r="F13" s="23"/>
      <c r="G13" s="57"/>
      <c r="H13" s="68"/>
      <c r="I13" s="24"/>
      <c r="J13" s="73"/>
    </row>
    <row r="14" spans="1:10" x14ac:dyDescent="0.2">
      <c r="B14" s="62"/>
      <c r="C14" s="23"/>
      <c r="D14" s="23"/>
      <c r="E14" s="23"/>
      <c r="F14" s="23"/>
      <c r="G14" s="57"/>
      <c r="H14" s="68"/>
      <c r="I14" s="24"/>
      <c r="J14" s="73"/>
    </row>
    <row r="15" spans="1:10" x14ac:dyDescent="0.2">
      <c r="B15" s="62"/>
      <c r="C15" s="23"/>
      <c r="D15" s="23"/>
      <c r="E15" s="23"/>
      <c r="F15" s="23"/>
      <c r="G15" s="57"/>
      <c r="H15" s="68"/>
      <c r="I15" s="24"/>
      <c r="J15" s="73"/>
    </row>
    <row r="16" spans="1:10" x14ac:dyDescent="0.2">
      <c r="B16" s="62"/>
      <c r="C16" s="23"/>
      <c r="D16" s="23"/>
      <c r="E16" s="23"/>
      <c r="F16" s="23"/>
      <c r="G16" s="57"/>
      <c r="H16" s="68"/>
      <c r="I16" s="24"/>
      <c r="J16" s="73"/>
    </row>
    <row r="17" spans="1:10" x14ac:dyDescent="0.2">
      <c r="B17" s="62"/>
      <c r="C17" s="23"/>
      <c r="D17" s="23"/>
      <c r="E17" s="23"/>
      <c r="F17" s="23"/>
      <c r="G17" s="57"/>
      <c r="H17" s="68"/>
      <c r="I17" s="24"/>
      <c r="J17" s="73"/>
    </row>
    <row r="18" spans="1:10" x14ac:dyDescent="0.2">
      <c r="B18" s="62"/>
      <c r="C18" s="23"/>
      <c r="D18" s="23"/>
      <c r="E18" s="23"/>
      <c r="F18" s="23"/>
      <c r="G18" s="57"/>
      <c r="H18" s="68"/>
      <c r="I18" s="24"/>
      <c r="J18" s="73"/>
    </row>
    <row r="19" spans="1:10" x14ac:dyDescent="0.2">
      <c r="B19" s="62"/>
      <c r="C19" s="23"/>
      <c r="D19" s="23"/>
      <c r="E19" s="23"/>
      <c r="F19" s="23"/>
      <c r="G19" s="57"/>
      <c r="H19" s="68"/>
      <c r="I19" s="24"/>
      <c r="J19" s="73"/>
    </row>
    <row r="20" spans="1:10" x14ac:dyDescent="0.2">
      <c r="B20" s="62"/>
      <c r="C20" s="23"/>
      <c r="D20" s="23"/>
      <c r="E20" s="23"/>
      <c r="F20" s="23"/>
      <c r="G20" s="57"/>
      <c r="H20" s="68"/>
      <c r="I20" s="24"/>
      <c r="J20" s="73"/>
    </row>
    <row r="21" spans="1:10" x14ac:dyDescent="0.2">
      <c r="B21" s="62"/>
      <c r="C21" s="23"/>
      <c r="D21" s="23"/>
      <c r="E21" s="23"/>
      <c r="F21" s="23"/>
      <c r="G21" s="57"/>
      <c r="H21" s="68"/>
      <c r="I21" s="24"/>
      <c r="J21" s="73"/>
    </row>
    <row r="22" spans="1:10" x14ac:dyDescent="0.2">
      <c r="B22" s="62"/>
      <c r="C22" s="23"/>
      <c r="D22" s="23"/>
      <c r="E22" s="23"/>
      <c r="F22" s="23"/>
      <c r="G22" s="57"/>
      <c r="H22" s="68"/>
      <c r="I22" s="24"/>
      <c r="J22" s="73"/>
    </row>
    <row r="23" spans="1:10" x14ac:dyDescent="0.2">
      <c r="B23" s="62"/>
      <c r="C23" s="23"/>
      <c r="D23" s="23"/>
      <c r="E23" s="23"/>
      <c r="F23" s="23"/>
      <c r="G23" s="57"/>
      <c r="H23" s="68"/>
      <c r="I23" s="24"/>
      <c r="J23" s="73"/>
    </row>
    <row r="24" spans="1:10" x14ac:dyDescent="0.2">
      <c r="B24" s="62"/>
      <c r="C24" s="23"/>
      <c r="D24" s="23"/>
      <c r="E24" s="23"/>
      <c r="F24" s="23"/>
      <c r="G24" s="57"/>
      <c r="H24" s="68"/>
      <c r="I24" s="24"/>
      <c r="J24" s="73"/>
    </row>
    <row r="25" spans="1:10" x14ac:dyDescent="0.2">
      <c r="B25" s="62"/>
      <c r="C25" s="23"/>
      <c r="D25" s="23"/>
      <c r="E25" s="23"/>
      <c r="F25" s="23"/>
      <c r="G25" s="57"/>
      <c r="H25" s="68"/>
      <c r="I25" s="24"/>
      <c r="J25" s="73"/>
    </row>
    <row r="26" spans="1:10" x14ac:dyDescent="0.2">
      <c r="B26" s="62"/>
      <c r="C26" s="23"/>
      <c r="D26" s="23"/>
      <c r="E26" s="23"/>
      <c r="F26" s="23"/>
      <c r="G26" s="57"/>
      <c r="H26" s="68"/>
      <c r="I26" s="24"/>
      <c r="J26" s="73"/>
    </row>
    <row r="27" spans="1:10" x14ac:dyDescent="0.2">
      <c r="B27" s="62"/>
      <c r="C27" s="23"/>
      <c r="D27" s="23"/>
      <c r="E27" s="23"/>
      <c r="F27" s="23"/>
      <c r="G27" s="57"/>
      <c r="H27" s="68"/>
      <c r="I27" s="24"/>
      <c r="J27" s="73"/>
    </row>
    <row r="28" spans="1:10" x14ac:dyDescent="0.2">
      <c r="B28" s="62"/>
      <c r="C28" s="23"/>
      <c r="D28" s="23"/>
      <c r="E28" s="23"/>
      <c r="F28" s="23"/>
      <c r="G28" s="57"/>
      <c r="H28" s="68"/>
      <c r="I28" s="24"/>
      <c r="J28" s="73"/>
    </row>
    <row r="29" spans="1:10" x14ac:dyDescent="0.2">
      <c r="B29" s="62"/>
      <c r="C29" s="23"/>
      <c r="D29" s="23"/>
      <c r="E29" s="23"/>
      <c r="F29" s="23"/>
      <c r="G29" s="57"/>
      <c r="H29" s="68"/>
      <c r="I29" s="24"/>
      <c r="J29" s="73"/>
    </row>
    <row r="30" spans="1:10" x14ac:dyDescent="0.2">
      <c r="B30" s="62"/>
      <c r="C30" s="23"/>
      <c r="D30" s="23"/>
      <c r="E30" s="23"/>
      <c r="F30" s="23"/>
      <c r="G30" s="57"/>
      <c r="H30" s="68"/>
      <c r="I30" s="24"/>
      <c r="J30" s="73"/>
    </row>
    <row r="31" spans="1:10" x14ac:dyDescent="0.2">
      <c r="B31" s="62"/>
      <c r="C31" s="23"/>
      <c r="D31" s="23"/>
      <c r="E31" s="23"/>
      <c r="F31" s="23"/>
      <c r="G31" s="57"/>
      <c r="H31" s="68"/>
      <c r="I31" s="24"/>
      <c r="J31" s="73"/>
    </row>
    <row r="32" spans="1:10" ht="13.5" thickBot="1" x14ac:dyDescent="0.25">
      <c r="A32" s="13"/>
      <c r="B32" s="55" t="s">
        <v>111</v>
      </c>
      <c r="C32" s="50"/>
      <c r="D32" s="50"/>
      <c r="E32" s="50"/>
      <c r="F32" s="50"/>
      <c r="G32" s="64"/>
      <c r="H32" s="69"/>
      <c r="I32" s="51"/>
      <c r="J32" s="77"/>
    </row>
    <row r="33" ht="13.5" thickTop="1" x14ac:dyDescent="0.2"/>
  </sheetData>
  <sheetProtection sheet="1" scenarios="1" formatCells="0" formatColumns="0" formatRows="0" insertColumns="0" insertRows="0" insertHyperlinks="0" deleteColumns="0" deleteRows="0" sort="0" autoFilter="0" pivotTables="0"/>
  <dataConsolidate/>
  <phoneticPr fontId="4" type="noConversion"/>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1052" r:id="rId4" name="_ActiveXWrapper2">
          <controlPr defaultSize="0" autoLine="0" r:id="rId5">
            <anchor moveWithCells="1" sizeWithCells="1">
              <from>
                <xdr:col>0</xdr:col>
                <xdr:colOff>0</xdr:colOff>
                <xdr:row>0</xdr:row>
                <xdr:rowOff>0</xdr:rowOff>
              </from>
              <to>
                <xdr:col>1</xdr:col>
                <xdr:colOff>790575</xdr:colOff>
                <xdr:row>1</xdr:row>
                <xdr:rowOff>28575</xdr:rowOff>
              </to>
            </anchor>
          </controlPr>
        </control>
      </mc:Choice>
      <mc:Fallback>
        <control shapeId="1052" r:id="rId4" name="_ActiveXWrapper2"/>
      </mc:Fallback>
    </mc:AlternateContent>
    <mc:AlternateContent xmlns:mc="http://schemas.openxmlformats.org/markup-compatibility/2006">
      <mc:Choice Requires="x14">
        <control shapeId="1051" r:id="rId6" name="_ActiveXWrapper1">
          <controlPr defaultSize="0" autoLine="0" r:id="rId7">
            <anchor moveWithCells="1">
              <from>
                <xdr:col>1</xdr:col>
                <xdr:colOff>0</xdr:colOff>
                <xdr:row>1</xdr:row>
                <xdr:rowOff>0</xdr:rowOff>
              </from>
              <to>
                <xdr:col>2</xdr:col>
                <xdr:colOff>133350</xdr:colOff>
                <xdr:row>2</xdr:row>
                <xdr:rowOff>152400</xdr:rowOff>
              </to>
            </anchor>
          </controlPr>
        </control>
      </mc:Choice>
      <mc:Fallback>
        <control shapeId="1051" r:id="rId6" name="_ActiveXWrapper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pecifyGetData"/>
  <dimension ref="A1:IB170"/>
  <sheetViews>
    <sheetView workbookViewId="0">
      <selection activeCell="D24" sqref="D24"/>
    </sheetView>
  </sheetViews>
  <sheetFormatPr defaultColWidth="9.140625" defaultRowHeight="12.75" x14ac:dyDescent="0.2"/>
  <cols>
    <col min="1" max="1" width="2.7109375" style="1" customWidth="1"/>
    <col min="2" max="2" width="4.7109375" style="1" customWidth="1"/>
    <col min="3" max="3" width="36.85546875" style="1" customWidth="1"/>
    <col min="4" max="4" width="5.140625" style="1" customWidth="1"/>
    <col min="5" max="5" width="9.140625" style="1" customWidth="1"/>
    <col min="6" max="7" width="6.85546875" style="1" customWidth="1"/>
    <col min="8" max="11" width="4.7109375" style="1" customWidth="1"/>
    <col min="12" max="12" width="4.5703125" style="1" customWidth="1"/>
    <col min="13" max="19" width="4.7109375" style="1" customWidth="1"/>
    <col min="20" max="20" width="4.140625" style="1" customWidth="1"/>
    <col min="21" max="21" width="11.85546875" style="18" hidden="1" customWidth="1"/>
    <col min="22" max="22" width="4.140625" style="33" customWidth="1"/>
    <col min="23" max="23" width="13.140625" style="1" customWidth="1"/>
    <col min="24" max="35" width="11.7109375" style="1" customWidth="1"/>
    <col min="36" max="16384" width="9.140625" style="1"/>
  </cols>
  <sheetData>
    <row r="1" spans="1:35" x14ac:dyDescent="0.2">
      <c r="B1" s="44"/>
      <c r="C1" s="20"/>
      <c r="D1" s="20"/>
      <c r="E1" s="20"/>
      <c r="F1" s="20"/>
      <c r="G1" s="20"/>
      <c r="H1" s="20"/>
      <c r="I1" s="20"/>
      <c r="J1" s="20"/>
      <c r="K1" s="20"/>
      <c r="L1" s="20"/>
      <c r="M1" s="20"/>
      <c r="N1" s="20"/>
      <c r="O1" s="20"/>
      <c r="P1" s="20"/>
      <c r="Q1" s="20"/>
      <c r="R1" s="20"/>
      <c r="S1" s="44"/>
      <c r="T1" s="44"/>
      <c r="U1" s="45"/>
      <c r="V1" s="46"/>
      <c r="W1" s="44"/>
      <c r="X1" s="44"/>
      <c r="AI1" s="44"/>
    </row>
    <row r="2" spans="1:35" s="17" customFormat="1" ht="15.75" customHeight="1" x14ac:dyDescent="0.2">
      <c r="A2" s="43"/>
      <c r="U2" s="18"/>
      <c r="V2" s="19" t="s">
        <v>64</v>
      </c>
      <c r="W2" s="18" t="s">
        <v>179</v>
      </c>
      <c r="X2" s="18" t="s">
        <v>179</v>
      </c>
      <c r="Y2" s="18" t="s">
        <v>179</v>
      </c>
      <c r="Z2" s="18"/>
      <c r="AA2" s="18"/>
      <c r="AB2" s="58" t="s">
        <v>1</v>
      </c>
      <c r="AC2" s="58" t="s">
        <v>1</v>
      </c>
      <c r="AD2" s="58" t="s">
        <v>1</v>
      </c>
      <c r="AE2" s="58" t="s">
        <v>1</v>
      </c>
      <c r="AF2" s="58" t="s">
        <v>1</v>
      </c>
      <c r="AG2" s="58" t="s">
        <v>1</v>
      </c>
      <c r="AH2" s="58" t="s">
        <v>1</v>
      </c>
      <c r="AI2" s="58" t="s">
        <v>1</v>
      </c>
    </row>
    <row r="3" spans="1:35" s="17" customFormat="1" ht="15.95" customHeight="1" x14ac:dyDescent="0.2">
      <c r="A3" s="43"/>
      <c r="U3" s="18"/>
      <c r="V3" s="19" t="s">
        <v>2</v>
      </c>
      <c r="W3" s="18" t="s">
        <v>180</v>
      </c>
      <c r="X3" s="18" t="s">
        <v>180</v>
      </c>
      <c r="Y3" s="18" t="s">
        <v>180</v>
      </c>
      <c r="Z3" s="18"/>
      <c r="AA3" s="18"/>
      <c r="AB3" s="58"/>
      <c r="AC3" s="58"/>
      <c r="AD3" s="58"/>
      <c r="AE3" s="58"/>
      <c r="AF3" s="58"/>
      <c r="AG3" s="58"/>
      <c r="AH3" s="58"/>
      <c r="AI3" s="58"/>
    </row>
    <row r="4" spans="1:35" s="17" customFormat="1" ht="15.95" customHeight="1" x14ac:dyDescent="0.2">
      <c r="A4" s="43"/>
      <c r="U4" s="18"/>
      <c r="V4" s="19" t="s">
        <v>84</v>
      </c>
      <c r="W4" s="18" t="s">
        <v>181</v>
      </c>
      <c r="X4" s="18" t="s">
        <v>185</v>
      </c>
      <c r="Y4" s="18" t="s">
        <v>181</v>
      </c>
      <c r="Z4" s="18"/>
      <c r="AA4" s="18"/>
      <c r="AB4" s="58" t="s">
        <v>1</v>
      </c>
      <c r="AC4" s="58" t="s">
        <v>1</v>
      </c>
      <c r="AD4" s="58" t="s">
        <v>1</v>
      </c>
      <c r="AE4" s="58" t="s">
        <v>1</v>
      </c>
      <c r="AF4" s="58" t="s">
        <v>1</v>
      </c>
      <c r="AG4" s="58" t="s">
        <v>1</v>
      </c>
      <c r="AH4" s="58" t="s">
        <v>1</v>
      </c>
      <c r="AI4" s="58" t="s">
        <v>1</v>
      </c>
    </row>
    <row r="5" spans="1:35" s="17" customFormat="1" ht="15.95" customHeight="1" x14ac:dyDescent="0.2">
      <c r="A5" s="43"/>
      <c r="U5" s="18"/>
      <c r="V5" s="19" t="s">
        <v>3</v>
      </c>
      <c r="W5" s="18" t="s">
        <v>275</v>
      </c>
      <c r="X5" s="124"/>
      <c r="Y5" s="18" t="s">
        <v>360</v>
      </c>
      <c r="Z5" s="18"/>
      <c r="AA5" s="18"/>
      <c r="AB5" s="18"/>
      <c r="AC5" s="18"/>
      <c r="AD5" s="18"/>
      <c r="AE5" s="18"/>
      <c r="AF5" s="18"/>
      <c r="AG5" s="18"/>
      <c r="AH5" s="18"/>
      <c r="AI5" s="18"/>
    </row>
    <row r="6" spans="1:35" s="17" customFormat="1" ht="15.95" customHeight="1" x14ac:dyDescent="0.2">
      <c r="A6" s="43"/>
      <c r="U6" s="18"/>
      <c r="V6" s="19" t="s">
        <v>58</v>
      </c>
      <c r="W6" s="18"/>
      <c r="X6" s="124"/>
      <c r="Y6" s="18" t="s">
        <v>361</v>
      </c>
      <c r="Z6" s="18"/>
      <c r="AA6" s="18"/>
      <c r="AB6" s="18"/>
      <c r="AC6" s="18"/>
      <c r="AD6" s="18"/>
      <c r="AE6" s="18"/>
      <c r="AF6" s="18"/>
      <c r="AG6" s="18"/>
      <c r="AH6" s="18"/>
      <c r="AI6" s="18"/>
    </row>
    <row r="7" spans="1:35" s="17" customFormat="1" ht="15.95" hidden="1" customHeight="1" x14ac:dyDescent="0.2">
      <c r="A7" s="43"/>
      <c r="U7" s="18"/>
      <c r="V7" s="19" t="s">
        <v>82</v>
      </c>
      <c r="W7" s="124"/>
      <c r="X7" s="124"/>
      <c r="Y7" s="124"/>
      <c r="Z7" s="18"/>
      <c r="AA7" s="18"/>
      <c r="AB7" s="18"/>
      <c r="AC7" s="18"/>
      <c r="AD7" s="18"/>
      <c r="AE7" s="18"/>
      <c r="AF7" s="18"/>
      <c r="AG7" s="18"/>
      <c r="AH7" s="18"/>
      <c r="AI7" s="18"/>
    </row>
    <row r="8" spans="1:35" s="17" customFormat="1" ht="15.95" hidden="1" customHeight="1" x14ac:dyDescent="0.2">
      <c r="A8" s="43"/>
      <c r="U8" s="18"/>
      <c r="V8" s="19" t="s">
        <v>85</v>
      </c>
      <c r="W8" s="124"/>
      <c r="X8" s="124"/>
      <c r="Y8" s="124"/>
      <c r="Z8" s="18"/>
      <c r="AA8" s="18"/>
      <c r="AB8" s="18"/>
      <c r="AC8" s="18"/>
      <c r="AD8" s="18"/>
      <c r="AE8" s="18"/>
      <c r="AF8" s="18"/>
      <c r="AG8" s="18"/>
      <c r="AH8" s="18"/>
      <c r="AI8" s="18"/>
    </row>
    <row r="9" spans="1:35" s="17" customFormat="1" ht="15.95" customHeight="1" x14ac:dyDescent="0.2">
      <c r="A9" s="43"/>
      <c r="U9" s="18"/>
      <c r="V9" s="19" t="s">
        <v>59</v>
      </c>
      <c r="W9" s="18" t="s">
        <v>1</v>
      </c>
      <c r="X9" s="124"/>
      <c r="Y9" s="18"/>
      <c r="Z9" s="18"/>
      <c r="AA9" s="18"/>
      <c r="AB9" s="18"/>
      <c r="AC9" s="18"/>
      <c r="AD9" s="18"/>
      <c r="AE9" s="18"/>
      <c r="AF9" s="18"/>
      <c r="AG9" s="18"/>
      <c r="AH9" s="18"/>
      <c r="AI9" s="18"/>
    </row>
    <row r="10" spans="1:35" s="17" customFormat="1" ht="15.95" customHeight="1" x14ac:dyDescent="0.2">
      <c r="A10" s="43"/>
      <c r="U10" s="18"/>
      <c r="V10" s="19" t="s">
        <v>60</v>
      </c>
      <c r="W10" s="79"/>
      <c r="X10" s="125"/>
      <c r="Y10" s="79"/>
      <c r="Z10" s="79"/>
      <c r="AA10" s="79"/>
      <c r="AB10" s="79"/>
      <c r="AC10" s="79"/>
      <c r="AD10" s="79"/>
      <c r="AE10" s="79"/>
      <c r="AF10" s="79"/>
      <c r="AG10" s="79"/>
      <c r="AH10" s="79"/>
      <c r="AI10" s="79"/>
    </row>
    <row r="11" spans="1:35" s="17" customFormat="1" ht="15.95" customHeight="1" x14ac:dyDescent="0.2">
      <c r="A11" s="43"/>
      <c r="U11" s="18"/>
      <c r="V11" s="19" t="s">
        <v>61</v>
      </c>
      <c r="W11" s="79"/>
      <c r="X11" s="125"/>
      <c r="Y11" s="79"/>
      <c r="Z11" s="79"/>
      <c r="AA11" s="79"/>
      <c r="AB11" s="79"/>
      <c r="AC11" s="79"/>
      <c r="AD11" s="79"/>
      <c r="AE11" s="79"/>
      <c r="AF11" s="79"/>
      <c r="AG11" s="79"/>
      <c r="AH11" s="79"/>
      <c r="AI11" s="79"/>
    </row>
    <row r="12" spans="1:35" s="17" customFormat="1" ht="15.95" customHeight="1" x14ac:dyDescent="0.2">
      <c r="A12" s="43"/>
      <c r="U12" s="18"/>
      <c r="V12" s="19" t="s">
        <v>83</v>
      </c>
      <c r="W12" s="18"/>
      <c r="X12" s="124"/>
      <c r="Y12" s="18"/>
      <c r="Z12" s="18"/>
      <c r="AA12" s="18"/>
      <c r="AB12" s="18"/>
      <c r="AC12" s="18"/>
      <c r="AD12" s="18"/>
      <c r="AE12" s="18"/>
      <c r="AF12" s="18"/>
      <c r="AG12" s="18"/>
      <c r="AH12" s="18"/>
      <c r="AI12" s="18"/>
    </row>
    <row r="13" spans="1:35" s="17" customFormat="1" ht="15.95" hidden="1" customHeight="1" x14ac:dyDescent="0.2">
      <c r="A13" s="43"/>
      <c r="U13" s="18"/>
      <c r="V13" s="19" t="s">
        <v>86</v>
      </c>
      <c r="W13" s="124"/>
      <c r="X13" s="124"/>
      <c r="Y13" s="124"/>
      <c r="Z13" s="18"/>
      <c r="AA13" s="18"/>
      <c r="AB13" s="18"/>
      <c r="AC13" s="18"/>
      <c r="AD13" s="18"/>
      <c r="AE13" s="18"/>
      <c r="AF13" s="18"/>
      <c r="AG13" s="18"/>
      <c r="AH13" s="18"/>
      <c r="AI13" s="18"/>
    </row>
    <row r="14" spans="1:35" s="17" customFormat="1" ht="15.95" hidden="1" customHeight="1" x14ac:dyDescent="0.2">
      <c r="A14" s="43"/>
      <c r="U14" s="18"/>
      <c r="V14" s="19" t="s">
        <v>134</v>
      </c>
      <c r="W14" s="124"/>
      <c r="X14" s="124"/>
      <c r="Y14" s="124"/>
      <c r="Z14" s="18"/>
      <c r="AA14" s="18"/>
      <c r="AB14" s="18"/>
      <c r="AC14" s="18"/>
      <c r="AD14" s="18"/>
      <c r="AE14" s="18"/>
      <c r="AF14" s="18"/>
      <c r="AG14" s="18"/>
      <c r="AH14" s="18"/>
      <c r="AI14" s="18"/>
    </row>
    <row r="15" spans="1:35" s="17" customFormat="1" ht="15.95" customHeight="1" x14ac:dyDescent="0.2">
      <c r="A15" s="43"/>
      <c r="U15" s="18"/>
      <c r="V15" s="19" t="s">
        <v>63</v>
      </c>
      <c r="W15" s="18" t="s">
        <v>206</v>
      </c>
      <c r="X15" s="18"/>
      <c r="Y15" s="18" t="s">
        <v>206</v>
      </c>
      <c r="Z15" s="18"/>
      <c r="AA15" s="18"/>
      <c r="AB15" s="58"/>
      <c r="AC15" s="58"/>
      <c r="AD15" s="58"/>
      <c r="AE15" s="58"/>
      <c r="AF15" s="58"/>
      <c r="AG15" s="58"/>
      <c r="AH15" s="58"/>
      <c r="AI15" s="58"/>
    </row>
    <row r="16" spans="1:35" s="17" customFormat="1" ht="15.95" customHeight="1" x14ac:dyDescent="0.2">
      <c r="A16" s="43"/>
      <c r="U16" s="18"/>
      <c r="V16" s="19" t="s">
        <v>4</v>
      </c>
      <c r="W16" s="79">
        <v>43101</v>
      </c>
      <c r="X16" s="79">
        <v>43101</v>
      </c>
      <c r="Y16" s="79">
        <v>43101</v>
      </c>
      <c r="Z16" s="79"/>
      <c r="AA16" s="79"/>
      <c r="AB16" s="78"/>
      <c r="AC16" s="78"/>
      <c r="AD16" s="78"/>
      <c r="AE16" s="78"/>
      <c r="AF16" s="78"/>
      <c r="AG16" s="78"/>
      <c r="AH16" s="78"/>
      <c r="AI16" s="78"/>
    </row>
    <row r="17" spans="1:236" s="17" customFormat="1" ht="15.95" customHeight="1" x14ac:dyDescent="0.2">
      <c r="A17" s="43"/>
      <c r="U17" s="18"/>
      <c r="V17" s="19" t="s">
        <v>5</v>
      </c>
      <c r="W17" s="79">
        <v>43465</v>
      </c>
      <c r="X17" s="79">
        <v>43190</v>
      </c>
      <c r="Y17" s="79">
        <v>43465</v>
      </c>
      <c r="Z17" s="79"/>
      <c r="AA17" s="79"/>
      <c r="AB17" s="79"/>
      <c r="AC17" s="79"/>
      <c r="AD17" s="79"/>
      <c r="AE17" s="79"/>
      <c r="AF17" s="79"/>
      <c r="AG17" s="79"/>
      <c r="AH17" s="79"/>
      <c r="AI17" s="79"/>
    </row>
    <row r="18" spans="1:236" s="17" customFormat="1" ht="15.95" customHeight="1" x14ac:dyDescent="0.2">
      <c r="A18" s="43"/>
      <c r="U18" s="18"/>
      <c r="V18" s="19" t="s">
        <v>55</v>
      </c>
      <c r="W18" s="18"/>
      <c r="X18" s="18"/>
      <c r="Y18" s="18"/>
      <c r="Z18" s="18"/>
      <c r="AA18" s="18"/>
      <c r="AB18" s="18"/>
      <c r="AC18" s="18"/>
      <c r="AD18" s="18"/>
      <c r="AE18" s="18"/>
      <c r="AF18" s="18"/>
      <c r="AG18" s="18"/>
      <c r="AH18" s="18"/>
      <c r="AI18" s="18"/>
    </row>
    <row r="19" spans="1:236" s="17" customFormat="1" ht="15.95" customHeight="1" x14ac:dyDescent="0.2">
      <c r="A19" s="43"/>
      <c r="U19" s="18"/>
      <c r="V19" s="19" t="s">
        <v>56</v>
      </c>
      <c r="W19" s="79"/>
      <c r="X19" s="79"/>
      <c r="Y19" s="79"/>
      <c r="Z19" s="79"/>
      <c r="AA19" s="79"/>
      <c r="AB19" s="79"/>
      <c r="AC19" s="79"/>
      <c r="AD19" s="79"/>
      <c r="AE19" s="79"/>
      <c r="AF19" s="79"/>
      <c r="AG19" s="79"/>
      <c r="AH19" s="79"/>
      <c r="AI19" s="79"/>
    </row>
    <row r="20" spans="1:236" s="17" customFormat="1" ht="15.95" customHeight="1" x14ac:dyDescent="0.2">
      <c r="A20" s="43"/>
      <c r="U20" s="18"/>
      <c r="V20" s="19" t="s">
        <v>57</v>
      </c>
      <c r="W20" s="79"/>
      <c r="X20" s="79"/>
      <c r="Y20" s="79"/>
      <c r="Z20" s="79"/>
      <c r="AA20" s="79"/>
      <c r="AB20" s="79"/>
      <c r="AC20" s="79"/>
      <c r="AD20" s="79"/>
      <c r="AE20" s="79"/>
      <c r="AF20" s="79"/>
      <c r="AG20" s="79"/>
      <c r="AH20" s="79"/>
      <c r="AI20" s="79"/>
      <c r="AJ20" s="1"/>
      <c r="AK20" s="1"/>
      <c r="AL20" s="1"/>
      <c r="AM20" s="1"/>
      <c r="AN20" s="1"/>
      <c r="AO20" s="1"/>
      <c r="AP20" s="1"/>
      <c r="AQ20" s="1"/>
      <c r="AR20" s="1"/>
      <c r="AS20" s="1"/>
      <c r="AT20" s="1"/>
      <c r="AU20" s="1"/>
      <c r="AV20" s="1"/>
      <c r="AW20" s="1"/>
      <c r="AX20" s="1"/>
      <c r="AY20" s="1"/>
      <c r="AZ20" s="1"/>
      <c r="BA20" s="1"/>
      <c r="BB20" s="1"/>
      <c r="BC20" s="1"/>
      <c r="BD20" s="1"/>
      <c r="BE20" s="1"/>
    </row>
    <row r="21" spans="1:236" s="17" customFormat="1" ht="15.95" customHeight="1" x14ac:dyDescent="0.2">
      <c r="A21" s="43"/>
      <c r="U21" s="18"/>
      <c r="V21" s="19" t="s">
        <v>6</v>
      </c>
      <c r="W21" s="18"/>
      <c r="X21" s="18" t="s">
        <v>1</v>
      </c>
      <c r="Y21" s="18"/>
      <c r="Z21" s="18"/>
      <c r="AA21" s="18"/>
      <c r="AB21" s="18"/>
      <c r="AC21" s="18" t="s">
        <v>1</v>
      </c>
      <c r="AD21" s="18"/>
      <c r="AE21" s="18"/>
      <c r="AF21" s="18"/>
      <c r="AG21" s="18"/>
      <c r="AH21" s="18"/>
      <c r="AI21" s="18"/>
      <c r="AJ21" s="1"/>
      <c r="AK21" s="1"/>
      <c r="AL21" s="1"/>
      <c r="AM21" s="1"/>
      <c r="AN21" s="1"/>
      <c r="AO21" s="1"/>
      <c r="AP21" s="1"/>
      <c r="AQ21" s="1"/>
      <c r="AR21" s="1"/>
      <c r="AS21" s="1"/>
      <c r="AT21" s="1"/>
      <c r="AU21" s="1"/>
      <c r="AV21" s="1"/>
      <c r="AW21" s="1"/>
      <c r="AX21" s="1"/>
      <c r="AY21" s="1"/>
      <c r="AZ21" s="1"/>
      <c r="BA21" s="1"/>
      <c r="BB21" s="1"/>
      <c r="BC21" s="1"/>
      <c r="BD21" s="1"/>
      <c r="BE21" s="1"/>
    </row>
    <row r="22" spans="1:236" s="17" customFormat="1" ht="15.95" customHeight="1" x14ac:dyDescent="0.2">
      <c r="A22" s="43"/>
      <c r="U22" s="18"/>
      <c r="V22" s="19" t="s">
        <v>7</v>
      </c>
      <c r="W22" s="18"/>
      <c r="X22" s="18"/>
      <c r="Y22" s="18"/>
      <c r="Z22" s="18"/>
      <c r="AA22" s="18"/>
      <c r="AB22" s="18"/>
      <c r="AC22" s="18"/>
      <c r="AD22" s="18"/>
      <c r="AE22" s="18"/>
      <c r="AF22" s="18"/>
      <c r="AG22" s="18"/>
      <c r="AH22" s="18"/>
      <c r="AI22" s="18"/>
      <c r="AJ22" s="1"/>
      <c r="AK22" s="1"/>
      <c r="AL22" s="1"/>
      <c r="AM22" s="1"/>
      <c r="AN22" s="1"/>
      <c r="AO22" s="1"/>
      <c r="AP22" s="1"/>
      <c r="AQ22" s="1"/>
      <c r="AR22" s="1"/>
      <c r="AS22" s="1"/>
      <c r="AT22" s="1"/>
      <c r="AU22" s="1"/>
      <c r="AV22" s="1"/>
      <c r="AW22" s="1"/>
      <c r="AX22" s="1"/>
      <c r="AY22" s="1"/>
      <c r="AZ22" s="1"/>
      <c r="BA22" s="1"/>
      <c r="BB22" s="1"/>
      <c r="BC22" s="1"/>
      <c r="BD22" s="1"/>
      <c r="BE22" s="1"/>
    </row>
    <row r="23" spans="1:236" s="17" customFormat="1" ht="15.95" customHeight="1" x14ac:dyDescent="0.2">
      <c r="A23" s="43"/>
      <c r="U23" s="18"/>
      <c r="V23" s="19" t="s">
        <v>8</v>
      </c>
      <c r="W23" s="18"/>
      <c r="X23" s="18"/>
      <c r="Y23" s="18"/>
      <c r="Z23" s="18"/>
      <c r="AA23" s="18"/>
      <c r="AB23" s="18"/>
      <c r="AC23" s="18"/>
      <c r="AD23" s="18"/>
      <c r="AE23" s="18"/>
      <c r="AF23" s="18"/>
      <c r="AG23" s="18"/>
      <c r="AH23" s="18"/>
      <c r="AI23" s="18"/>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row>
    <row r="24" spans="1:236" s="17" customFormat="1" ht="15.95" customHeight="1" x14ac:dyDescent="0.2">
      <c r="A24" s="43"/>
      <c r="U24" s="18"/>
      <c r="V24" s="19" t="s">
        <v>9</v>
      </c>
      <c r="W24" s="18"/>
      <c r="X24" s="18"/>
      <c r="Y24" s="18"/>
      <c r="Z24" s="18"/>
      <c r="AA24" s="18"/>
      <c r="AB24" s="18"/>
      <c r="AC24" s="18"/>
      <c r="AD24" s="18"/>
      <c r="AE24" s="18"/>
      <c r="AF24" s="18"/>
      <c r="AG24" s="18"/>
      <c r="AH24" s="18"/>
      <c r="AI24" s="18"/>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row>
    <row r="25" spans="1:236" s="17" customFormat="1" ht="15.95" customHeight="1" x14ac:dyDescent="0.2">
      <c r="A25" s="43"/>
      <c r="U25" s="18"/>
      <c r="V25" s="19" t="s">
        <v>62</v>
      </c>
      <c r="W25" s="18"/>
      <c r="X25" s="18"/>
      <c r="Y25" s="18"/>
      <c r="Z25" s="18"/>
      <c r="AA25" s="18"/>
      <c r="AB25" s="18"/>
      <c r="AC25" s="18"/>
      <c r="AD25" s="18"/>
      <c r="AE25" s="18"/>
      <c r="AF25" s="18"/>
      <c r="AG25" s="18"/>
      <c r="AH25" s="18"/>
      <c r="AI25" s="18"/>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row>
    <row r="26" spans="1:236" s="17" customFormat="1" ht="12.75" customHeight="1" x14ac:dyDescent="0.2">
      <c r="A26" s="43"/>
      <c r="U26" s="18"/>
      <c r="V26" s="19" t="s">
        <v>65</v>
      </c>
      <c r="W26" s="20"/>
      <c r="X26" s="20"/>
      <c r="Y26" s="20"/>
      <c r="Z26" s="20"/>
      <c r="AA26" s="20"/>
      <c r="AB26" s="20"/>
      <c r="AC26" s="20"/>
      <c r="AD26" s="20"/>
      <c r="AE26" s="20"/>
      <c r="AF26" s="20"/>
      <c r="AG26" s="20"/>
      <c r="AH26" s="20"/>
      <c r="AI26" s="20"/>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row>
    <row r="27" spans="1:236" s="17" customFormat="1" ht="13.5" thickBot="1" x14ac:dyDescent="0.25">
      <c r="U27" s="18"/>
      <c r="V27" s="19"/>
      <c r="W27" s="81"/>
      <c r="X27" s="81"/>
      <c r="Y27" s="81"/>
      <c r="Z27" s="81"/>
      <c r="AA27" s="8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row>
    <row r="28" spans="1:236" s="17" customFormat="1" ht="28.5" customHeight="1" thickTop="1" thickBot="1" x14ac:dyDescent="0.25">
      <c r="A28" s="47"/>
      <c r="B28" s="74" t="s">
        <v>1</v>
      </c>
      <c r="C28" s="75" t="s">
        <v>1</v>
      </c>
      <c r="D28" s="75" t="s">
        <v>277</v>
      </c>
      <c r="E28" s="75" t="s">
        <v>248</v>
      </c>
      <c r="F28" s="75" t="s">
        <v>183</v>
      </c>
      <c r="G28" s="75" t="s">
        <v>210</v>
      </c>
      <c r="H28" s="75" t="s">
        <v>201</v>
      </c>
      <c r="I28" s="75" t="s">
        <v>203</v>
      </c>
      <c r="J28" s="75" t="s">
        <v>200</v>
      </c>
      <c r="K28" s="75" t="s">
        <v>204</v>
      </c>
      <c r="L28" s="75" t="s">
        <v>1</v>
      </c>
      <c r="M28" s="75" t="s">
        <v>1</v>
      </c>
      <c r="N28" s="75" t="s">
        <v>1</v>
      </c>
      <c r="O28" s="75" t="s">
        <v>1</v>
      </c>
      <c r="P28" s="75" t="s">
        <v>1</v>
      </c>
      <c r="Q28" s="75" t="s">
        <v>1</v>
      </c>
      <c r="R28" s="75" t="s">
        <v>1</v>
      </c>
      <c r="S28" s="76" t="s">
        <v>1</v>
      </c>
      <c r="T28" s="34"/>
      <c r="U28" s="35"/>
      <c r="V28" s="36"/>
      <c r="W28" s="37"/>
      <c r="X28" s="21"/>
      <c r="Y28" s="21"/>
      <c r="Z28" s="21"/>
      <c r="AA28" s="21"/>
      <c r="AB28" s="21"/>
      <c r="AC28" s="21"/>
      <c r="AD28" s="21"/>
      <c r="AE28" s="21"/>
      <c r="AF28" s="21"/>
      <c r="AG28" s="21"/>
      <c r="AH28" s="21"/>
      <c r="AI28" s="38"/>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row>
    <row r="29" spans="1:236" ht="13.5" thickTop="1" x14ac:dyDescent="0.2">
      <c r="A29" s="31"/>
      <c r="B29" s="137" t="s">
        <v>182</v>
      </c>
      <c r="C29" s="23"/>
      <c r="D29" s="23"/>
      <c r="E29" s="23"/>
      <c r="F29" s="23"/>
      <c r="G29" s="23"/>
      <c r="H29" s="23"/>
      <c r="I29" s="23"/>
      <c r="J29" s="23"/>
      <c r="K29" s="23"/>
      <c r="L29" s="23"/>
      <c r="M29" s="23"/>
      <c r="N29" s="23"/>
      <c r="O29" s="23"/>
      <c r="P29" s="23"/>
      <c r="Q29" s="23"/>
      <c r="R29" s="23"/>
      <c r="S29" s="24"/>
      <c r="T29" s="83" t="s">
        <v>1</v>
      </c>
      <c r="U29" s="30"/>
      <c r="V29" s="128"/>
      <c r="W29" s="82"/>
      <c r="X29" s="29"/>
      <c r="Y29" s="29"/>
      <c r="Z29" s="29"/>
      <c r="AA29" s="29"/>
      <c r="AB29" s="29"/>
      <c r="AC29" s="29"/>
      <c r="AD29" s="29"/>
      <c r="AE29" s="29"/>
      <c r="AF29" s="29"/>
      <c r="AG29" s="29"/>
      <c r="AH29" s="29"/>
      <c r="AI29" s="30"/>
    </row>
    <row r="30" spans="1:236" x14ac:dyDescent="0.2">
      <c r="A30" s="31"/>
      <c r="B30" s="22"/>
      <c r="C30" s="126" t="s">
        <v>211</v>
      </c>
      <c r="D30" s="126"/>
      <c r="E30" s="126"/>
      <c r="F30" s="127"/>
      <c r="G30" s="127"/>
      <c r="H30" s="23"/>
      <c r="I30" s="23"/>
      <c r="J30" s="23"/>
      <c r="K30" s="23"/>
      <c r="L30" s="23"/>
      <c r="M30" s="23"/>
      <c r="N30" s="23"/>
      <c r="O30" s="23"/>
      <c r="P30" s="23"/>
      <c r="Q30" s="23"/>
      <c r="R30" s="23"/>
      <c r="S30" s="24"/>
      <c r="T30" s="83"/>
      <c r="U30" s="30"/>
      <c r="V30" s="128"/>
      <c r="W30" s="82"/>
      <c r="X30" s="29"/>
      <c r="Y30" s="29"/>
      <c r="Z30" s="29"/>
      <c r="AA30" s="29"/>
      <c r="AB30" s="29"/>
      <c r="AC30" s="29"/>
      <c r="AD30" s="29"/>
      <c r="AE30" s="29"/>
      <c r="AF30" s="29"/>
      <c r="AG30" s="29"/>
      <c r="AH30" s="29"/>
      <c r="AI30" s="30"/>
    </row>
    <row r="31" spans="1:236" x14ac:dyDescent="0.2">
      <c r="A31" s="31"/>
      <c r="B31" s="22"/>
      <c r="C31" s="127" t="s">
        <v>212</v>
      </c>
      <c r="D31" s="127"/>
      <c r="E31" s="127"/>
      <c r="F31" s="23" t="s">
        <v>213</v>
      </c>
      <c r="G31" s="23"/>
      <c r="H31" s="127" t="s">
        <v>202</v>
      </c>
      <c r="I31" s="23"/>
      <c r="J31" s="23" t="s">
        <v>273</v>
      </c>
      <c r="K31" s="127" t="s">
        <v>205</v>
      </c>
      <c r="L31" s="23"/>
      <c r="M31" s="23"/>
      <c r="N31" s="23"/>
      <c r="O31" s="23"/>
      <c r="P31" s="23"/>
      <c r="Q31" s="23"/>
      <c r="R31" s="23"/>
      <c r="S31" s="24"/>
      <c r="T31" s="83"/>
      <c r="U31" s="30"/>
      <c r="V31" s="128" t="s">
        <v>184</v>
      </c>
      <c r="W31" s="82">
        <v>36763</v>
      </c>
      <c r="X31" s="29">
        <v>-8.6199999999999992</v>
      </c>
      <c r="Y31" s="29">
        <v>26583</v>
      </c>
      <c r="Z31" s="29"/>
      <c r="AA31" s="29"/>
      <c r="AB31" s="29"/>
      <c r="AC31" s="29"/>
      <c r="AD31" s="29"/>
      <c r="AE31" s="29"/>
      <c r="AF31" s="29"/>
      <c r="AG31" s="29"/>
      <c r="AH31" s="29"/>
      <c r="AI31" s="30"/>
    </row>
    <row r="32" spans="1:236" x14ac:dyDescent="0.2">
      <c r="A32" s="31"/>
      <c r="B32" s="22"/>
      <c r="C32" s="23"/>
      <c r="D32" s="23"/>
      <c r="E32" s="23"/>
      <c r="F32" s="23"/>
      <c r="G32" s="23"/>
      <c r="H32" s="127"/>
      <c r="I32" s="23"/>
      <c r="J32" s="23"/>
      <c r="K32" s="127"/>
      <c r="L32" s="23"/>
      <c r="M32" s="23"/>
      <c r="N32" s="23"/>
      <c r="O32" s="23"/>
      <c r="P32" s="23"/>
      <c r="Q32" s="23"/>
      <c r="R32" s="23"/>
      <c r="S32" s="24"/>
      <c r="T32" s="83"/>
      <c r="U32" s="30"/>
      <c r="V32" s="128"/>
      <c r="W32" s="82"/>
      <c r="X32" s="29"/>
      <c r="Y32" s="29"/>
      <c r="Z32" s="29"/>
      <c r="AA32" s="29"/>
      <c r="AB32" s="29"/>
      <c r="AC32" s="29"/>
      <c r="AD32" s="29"/>
      <c r="AE32" s="29"/>
      <c r="AF32" s="29"/>
      <c r="AG32" s="29"/>
      <c r="AH32" s="29"/>
      <c r="AI32" s="30"/>
    </row>
    <row r="33" spans="1:35" x14ac:dyDescent="0.2">
      <c r="A33" s="31"/>
      <c r="B33" s="22"/>
      <c r="C33" s="126" t="s">
        <v>214</v>
      </c>
      <c r="D33" s="126"/>
      <c r="E33" s="126"/>
      <c r="F33" s="23"/>
      <c r="G33" s="23"/>
      <c r="H33" s="127"/>
      <c r="I33" s="23"/>
      <c r="J33" s="23"/>
      <c r="K33" s="127"/>
      <c r="L33" s="23"/>
      <c r="M33" s="23"/>
      <c r="N33" s="23"/>
      <c r="O33" s="23"/>
      <c r="P33" s="23"/>
      <c r="Q33" s="23"/>
      <c r="R33" s="23"/>
      <c r="S33" s="24"/>
      <c r="T33" s="83"/>
      <c r="U33" s="30"/>
      <c r="V33" s="128"/>
      <c r="W33" s="82"/>
      <c r="X33" s="29"/>
      <c r="Y33" s="29"/>
      <c r="Z33" s="29"/>
      <c r="AA33" s="29"/>
      <c r="AB33" s="29"/>
      <c r="AC33" s="29"/>
      <c r="AD33" s="29"/>
      <c r="AE33" s="29"/>
      <c r="AF33" s="29"/>
      <c r="AG33" s="29"/>
      <c r="AH33" s="29"/>
      <c r="AI33" s="30"/>
    </row>
    <row r="34" spans="1:35" x14ac:dyDescent="0.2">
      <c r="A34" s="31"/>
      <c r="B34" s="22"/>
      <c r="C34" s="129" t="s">
        <v>215</v>
      </c>
      <c r="D34" s="129"/>
      <c r="E34" s="129"/>
      <c r="F34" s="131" t="s">
        <v>216</v>
      </c>
      <c r="G34" s="131"/>
      <c r="H34" s="127" t="s">
        <v>202</v>
      </c>
      <c r="I34" s="23"/>
      <c r="J34" s="23" t="s">
        <v>273</v>
      </c>
      <c r="K34" s="127" t="s">
        <v>205</v>
      </c>
      <c r="L34" s="23"/>
      <c r="M34" s="23"/>
      <c r="N34" s="23"/>
      <c r="O34" s="23"/>
      <c r="P34" s="23"/>
      <c r="Q34" s="23"/>
      <c r="R34" s="23"/>
      <c r="S34" s="24"/>
      <c r="T34" s="83" t="s">
        <v>1</v>
      </c>
      <c r="U34" s="30"/>
      <c r="V34" s="128" t="s">
        <v>184</v>
      </c>
      <c r="W34" s="82">
        <v>10383243</v>
      </c>
      <c r="X34" s="29">
        <v>199730.95</v>
      </c>
      <c r="Y34" s="29">
        <v>-581427</v>
      </c>
      <c r="Z34" s="29"/>
      <c r="AA34" s="29"/>
      <c r="AB34" s="29"/>
      <c r="AC34" s="29"/>
      <c r="AD34" s="29"/>
      <c r="AE34" s="29"/>
      <c r="AF34" s="29"/>
      <c r="AG34" s="29"/>
      <c r="AH34" s="29"/>
      <c r="AI34" s="30"/>
    </row>
    <row r="35" spans="1:35" x14ac:dyDescent="0.2">
      <c r="A35" s="31"/>
      <c r="B35" s="22"/>
      <c r="C35" s="129" t="s">
        <v>165</v>
      </c>
      <c r="D35" s="129"/>
      <c r="E35" s="129"/>
      <c r="F35" s="131" t="s">
        <v>164</v>
      </c>
      <c r="G35" s="131"/>
      <c r="H35" s="127" t="s">
        <v>202</v>
      </c>
      <c r="I35" s="23"/>
      <c r="J35" s="23" t="s">
        <v>273</v>
      </c>
      <c r="K35" s="127" t="s">
        <v>205</v>
      </c>
      <c r="L35" s="23"/>
      <c r="M35" s="23"/>
      <c r="N35" s="23"/>
      <c r="O35" s="23"/>
      <c r="P35" s="23"/>
      <c r="Q35" s="23"/>
      <c r="R35" s="23"/>
      <c r="S35" s="24"/>
      <c r="T35" s="83"/>
      <c r="U35" s="30"/>
      <c r="V35" s="128" t="s">
        <v>184</v>
      </c>
      <c r="W35" s="82">
        <v>0</v>
      </c>
      <c r="X35" s="29">
        <v>0</v>
      </c>
      <c r="Y35" s="29">
        <v>0</v>
      </c>
      <c r="Z35" s="29"/>
      <c r="AA35" s="29"/>
      <c r="AB35" s="29"/>
      <c r="AC35" s="29"/>
      <c r="AD35" s="29"/>
      <c r="AE35" s="29"/>
      <c r="AF35" s="29"/>
      <c r="AG35" s="29"/>
      <c r="AH35" s="29"/>
      <c r="AI35" s="30"/>
    </row>
    <row r="36" spans="1:35" x14ac:dyDescent="0.2">
      <c r="A36" s="31"/>
      <c r="B36" s="22"/>
      <c r="C36" s="23"/>
      <c r="D36" s="23"/>
      <c r="E36" s="23"/>
      <c r="F36" s="23"/>
      <c r="G36" s="23"/>
      <c r="H36" s="127"/>
      <c r="I36" s="23"/>
      <c r="J36" s="23"/>
      <c r="K36" s="127"/>
      <c r="L36" s="23"/>
      <c r="M36" s="23"/>
      <c r="N36" s="23"/>
      <c r="O36" s="23"/>
      <c r="P36" s="23"/>
      <c r="Q36" s="23"/>
      <c r="R36" s="23"/>
      <c r="S36" s="24"/>
      <c r="T36" s="83"/>
      <c r="U36" s="30"/>
      <c r="V36" s="128"/>
      <c r="W36" s="82"/>
      <c r="X36" s="29"/>
      <c r="Y36" s="29"/>
      <c r="Z36" s="29"/>
      <c r="AA36" s="29"/>
      <c r="AB36" s="29"/>
      <c r="AC36" s="29"/>
      <c r="AD36" s="29"/>
      <c r="AE36" s="29"/>
      <c r="AF36" s="29"/>
      <c r="AG36" s="29"/>
      <c r="AH36" s="29"/>
      <c r="AI36" s="30"/>
    </row>
    <row r="37" spans="1:35" x14ac:dyDescent="0.2">
      <c r="A37" s="31"/>
      <c r="B37" s="22"/>
      <c r="C37" s="126" t="s">
        <v>167</v>
      </c>
      <c r="D37" s="126"/>
      <c r="E37" s="126"/>
      <c r="F37" s="129"/>
      <c r="G37" s="129"/>
      <c r="H37" s="127"/>
      <c r="I37" s="23"/>
      <c r="J37" s="23"/>
      <c r="K37" s="127"/>
      <c r="L37" s="23"/>
      <c r="M37" s="23"/>
      <c r="N37" s="23"/>
      <c r="O37" s="23"/>
      <c r="P37" s="23"/>
      <c r="Q37" s="23"/>
      <c r="R37" s="23"/>
      <c r="S37" s="24"/>
      <c r="T37" s="83"/>
      <c r="U37" s="30"/>
      <c r="V37" s="128"/>
      <c r="W37" s="82"/>
      <c r="X37" s="29"/>
      <c r="Y37" s="29"/>
      <c r="Z37" s="29"/>
      <c r="AA37" s="29"/>
      <c r="AB37" s="29"/>
      <c r="AC37" s="29"/>
      <c r="AD37" s="29"/>
      <c r="AE37" s="29"/>
      <c r="AF37" s="29"/>
      <c r="AG37" s="29"/>
      <c r="AH37" s="29"/>
      <c r="AI37" s="30"/>
    </row>
    <row r="38" spans="1:35" x14ac:dyDescent="0.2">
      <c r="A38" s="31"/>
      <c r="B38" s="22"/>
      <c r="C38" s="126" t="s">
        <v>217</v>
      </c>
      <c r="D38" s="126"/>
      <c r="E38" s="126"/>
      <c r="F38" s="129"/>
      <c r="G38" s="129"/>
      <c r="H38" s="127"/>
      <c r="I38" s="23"/>
      <c r="J38" s="23"/>
      <c r="K38" s="127"/>
      <c r="L38" s="23"/>
      <c r="M38" s="23"/>
      <c r="N38" s="23"/>
      <c r="O38" s="23"/>
      <c r="P38" s="23"/>
      <c r="Q38" s="23"/>
      <c r="R38" s="23"/>
      <c r="S38" s="24"/>
      <c r="T38" s="83"/>
      <c r="U38" s="30"/>
      <c r="V38" s="128"/>
      <c r="W38" s="82"/>
      <c r="X38" s="29"/>
      <c r="Y38" s="29"/>
      <c r="Z38" s="29"/>
      <c r="AA38" s="29"/>
      <c r="AB38" s="29"/>
      <c r="AC38" s="29"/>
      <c r="AD38" s="29"/>
      <c r="AE38" s="29"/>
      <c r="AF38" s="29"/>
      <c r="AG38" s="29"/>
      <c r="AH38" s="29"/>
      <c r="AI38" s="30"/>
    </row>
    <row r="39" spans="1:35" x14ac:dyDescent="0.2">
      <c r="A39" s="31"/>
      <c r="B39" s="22"/>
      <c r="C39" s="129" t="s">
        <v>218</v>
      </c>
      <c r="D39" s="129"/>
      <c r="E39" s="129"/>
      <c r="F39" s="129" t="s">
        <v>168</v>
      </c>
      <c r="G39" s="129"/>
      <c r="H39" s="127" t="s">
        <v>202</v>
      </c>
      <c r="I39" s="23"/>
      <c r="J39" s="23" t="s">
        <v>273</v>
      </c>
      <c r="K39" s="127" t="s">
        <v>205</v>
      </c>
      <c r="L39" s="23"/>
      <c r="M39" s="23"/>
      <c r="N39" s="23"/>
      <c r="O39" s="23"/>
      <c r="P39" s="23"/>
      <c r="Q39" s="23"/>
      <c r="R39" s="23"/>
      <c r="S39" s="24"/>
      <c r="T39" s="83"/>
      <c r="U39" s="30"/>
      <c r="V39" s="128" t="s">
        <v>184</v>
      </c>
      <c r="W39" s="82">
        <v>0</v>
      </c>
      <c r="X39" s="29">
        <v>0</v>
      </c>
      <c r="Y39" s="29">
        <v>0</v>
      </c>
      <c r="Z39" s="29"/>
      <c r="AA39" s="29"/>
      <c r="AB39" s="29"/>
      <c r="AC39" s="29"/>
      <c r="AD39" s="29"/>
      <c r="AE39" s="29"/>
      <c r="AF39" s="29"/>
      <c r="AG39" s="29"/>
      <c r="AH39" s="29"/>
      <c r="AI39" s="30"/>
    </row>
    <row r="40" spans="1:35" x14ac:dyDescent="0.2">
      <c r="A40" s="31"/>
      <c r="B40" s="22"/>
      <c r="C40" s="129" t="s">
        <v>219</v>
      </c>
      <c r="D40" s="129"/>
      <c r="E40" s="129"/>
      <c r="F40" s="129" t="s">
        <v>220</v>
      </c>
      <c r="G40" s="129"/>
      <c r="H40" s="127" t="s">
        <v>202</v>
      </c>
      <c r="I40" s="23"/>
      <c r="J40" s="23" t="s">
        <v>273</v>
      </c>
      <c r="K40" s="127" t="s">
        <v>205</v>
      </c>
      <c r="L40" s="23"/>
      <c r="M40" s="23"/>
      <c r="N40" s="23"/>
      <c r="O40" s="23"/>
      <c r="P40" s="23"/>
      <c r="Q40" s="23"/>
      <c r="R40" s="23"/>
      <c r="S40" s="24"/>
      <c r="T40" s="83"/>
      <c r="U40" s="30"/>
      <c r="V40" s="128" t="s">
        <v>184</v>
      </c>
      <c r="W40" s="82">
        <v>74433</v>
      </c>
      <c r="X40" s="29">
        <v>33049.9</v>
      </c>
      <c r="Y40" s="29">
        <v>-183187</v>
      </c>
      <c r="Z40" s="29"/>
      <c r="AA40" s="29"/>
      <c r="AB40" s="29"/>
      <c r="AC40" s="29"/>
      <c r="AD40" s="29"/>
      <c r="AE40" s="29"/>
      <c r="AF40" s="29"/>
      <c r="AG40" s="29"/>
      <c r="AH40" s="29"/>
      <c r="AI40" s="30"/>
    </row>
    <row r="41" spans="1:35" x14ac:dyDescent="0.2">
      <c r="A41" s="31"/>
      <c r="B41" s="22"/>
      <c r="C41" s="130"/>
      <c r="D41" s="130"/>
      <c r="E41" s="130"/>
      <c r="F41" s="129"/>
      <c r="G41" s="129"/>
      <c r="H41" s="127"/>
      <c r="I41" s="23"/>
      <c r="J41" s="23"/>
      <c r="K41" s="127"/>
      <c r="L41" s="23"/>
      <c r="M41" s="23"/>
      <c r="N41" s="23"/>
      <c r="O41" s="23"/>
      <c r="P41" s="23"/>
      <c r="Q41" s="23"/>
      <c r="R41" s="23"/>
      <c r="S41" s="24"/>
      <c r="T41" s="83"/>
      <c r="U41" s="30"/>
      <c r="V41" s="128"/>
      <c r="W41" s="82"/>
      <c r="X41" s="29"/>
      <c r="Y41" s="29"/>
      <c r="Z41" s="29"/>
      <c r="AA41" s="29"/>
      <c r="AB41" s="29"/>
      <c r="AC41" s="29"/>
      <c r="AD41" s="29"/>
      <c r="AE41" s="29"/>
      <c r="AF41" s="29"/>
      <c r="AG41" s="29"/>
      <c r="AH41" s="29"/>
      <c r="AI41" s="30"/>
    </row>
    <row r="42" spans="1:35" x14ac:dyDescent="0.2">
      <c r="A42" s="31"/>
      <c r="B42" s="22"/>
      <c r="C42" s="126" t="s">
        <v>221</v>
      </c>
      <c r="D42" s="126"/>
      <c r="E42" s="126"/>
      <c r="F42" s="129"/>
      <c r="G42" s="129"/>
      <c r="H42" s="127"/>
      <c r="I42" s="23"/>
      <c r="J42" s="23"/>
      <c r="K42" s="127"/>
      <c r="L42" s="23"/>
      <c r="M42" s="23"/>
      <c r="N42" s="23"/>
      <c r="O42" s="23"/>
      <c r="P42" s="23"/>
      <c r="Q42" s="23"/>
      <c r="R42" s="23"/>
      <c r="S42" s="24"/>
      <c r="T42" s="83"/>
      <c r="U42" s="30"/>
      <c r="V42" s="128"/>
      <c r="W42" s="82"/>
      <c r="X42" s="29"/>
      <c r="Y42" s="29"/>
      <c r="Z42" s="29"/>
      <c r="AA42" s="29"/>
      <c r="AB42" s="29"/>
      <c r="AC42" s="29"/>
      <c r="AD42" s="29"/>
      <c r="AE42" s="29"/>
      <c r="AF42" s="29"/>
      <c r="AG42" s="29"/>
      <c r="AH42" s="29"/>
      <c r="AI42" s="30"/>
    </row>
    <row r="43" spans="1:35" x14ac:dyDescent="0.2">
      <c r="A43" s="31"/>
      <c r="B43" s="22"/>
      <c r="C43" s="126" t="s">
        <v>222</v>
      </c>
      <c r="D43" s="126"/>
      <c r="E43" s="126"/>
      <c r="F43" s="129"/>
      <c r="G43" s="129"/>
      <c r="H43" s="127"/>
      <c r="I43" s="23"/>
      <c r="J43" s="23"/>
      <c r="K43" s="127"/>
      <c r="L43" s="23"/>
      <c r="M43" s="23"/>
      <c r="N43" s="23"/>
      <c r="O43" s="23"/>
      <c r="P43" s="23"/>
      <c r="Q43" s="23"/>
      <c r="R43" s="23"/>
      <c r="S43" s="24"/>
      <c r="T43" s="83"/>
      <c r="U43" s="30"/>
      <c r="V43" s="128"/>
      <c r="W43" s="82"/>
      <c r="X43" s="29"/>
      <c r="Y43" s="29"/>
      <c r="Z43" s="29"/>
      <c r="AA43" s="29"/>
      <c r="AB43" s="29"/>
      <c r="AC43" s="29"/>
      <c r="AD43" s="29"/>
      <c r="AE43" s="29"/>
      <c r="AF43" s="29"/>
      <c r="AG43" s="29"/>
      <c r="AH43" s="29"/>
      <c r="AI43" s="30"/>
    </row>
    <row r="44" spans="1:35" x14ac:dyDescent="0.2">
      <c r="A44" s="31"/>
      <c r="B44" s="22"/>
      <c r="C44" s="129" t="s">
        <v>223</v>
      </c>
      <c r="D44" s="129"/>
      <c r="E44" s="129"/>
      <c r="F44" s="129" t="s">
        <v>224</v>
      </c>
      <c r="G44" s="129"/>
      <c r="H44" s="127" t="s">
        <v>202</v>
      </c>
      <c r="I44" s="23"/>
      <c r="J44" s="23" t="s">
        <v>273</v>
      </c>
      <c r="K44" s="127" t="s">
        <v>205</v>
      </c>
      <c r="L44" s="23"/>
      <c r="M44" s="23"/>
      <c r="N44" s="23"/>
      <c r="O44" s="23"/>
      <c r="P44" s="23"/>
      <c r="Q44" s="23"/>
      <c r="R44" s="23"/>
      <c r="S44" s="24"/>
      <c r="T44" s="83"/>
      <c r="U44" s="30"/>
      <c r="V44" s="128" t="s">
        <v>184</v>
      </c>
      <c r="W44" s="82">
        <v>599043</v>
      </c>
      <c r="X44" s="29">
        <v>87608.89</v>
      </c>
      <c r="Y44" s="29">
        <v>39783</v>
      </c>
      <c r="Z44" s="29"/>
      <c r="AA44" s="29"/>
      <c r="AB44" s="29"/>
      <c r="AC44" s="29"/>
      <c r="AD44" s="29"/>
      <c r="AE44" s="29"/>
      <c r="AF44" s="29"/>
      <c r="AG44" s="29"/>
      <c r="AH44" s="29"/>
      <c r="AI44" s="30"/>
    </row>
    <row r="45" spans="1:35" x14ac:dyDescent="0.2">
      <c r="A45" s="31"/>
      <c r="B45" s="22"/>
      <c r="C45" s="129" t="s">
        <v>225</v>
      </c>
      <c r="D45" s="129"/>
      <c r="E45" s="129"/>
      <c r="F45" s="129" t="s">
        <v>226</v>
      </c>
      <c r="G45" s="129"/>
      <c r="H45" s="127" t="s">
        <v>202</v>
      </c>
      <c r="I45" s="23"/>
      <c r="J45" s="23" t="s">
        <v>273</v>
      </c>
      <c r="K45" s="127" t="s">
        <v>205</v>
      </c>
      <c r="L45" s="23"/>
      <c r="M45" s="23"/>
      <c r="N45" s="23"/>
      <c r="O45" s="23"/>
      <c r="P45" s="23"/>
      <c r="Q45" s="23"/>
      <c r="R45" s="23"/>
      <c r="S45" s="24"/>
      <c r="T45" s="83"/>
      <c r="U45" s="30"/>
      <c r="V45" s="128" t="s">
        <v>184</v>
      </c>
      <c r="W45" s="82">
        <v>108089</v>
      </c>
      <c r="X45" s="29">
        <v>0</v>
      </c>
      <c r="Y45" s="29">
        <v>108089</v>
      </c>
      <c r="Z45" s="29"/>
      <c r="AA45" s="29"/>
      <c r="AB45" s="29"/>
      <c r="AC45" s="29"/>
      <c r="AD45" s="29"/>
      <c r="AE45" s="29"/>
      <c r="AF45" s="29"/>
      <c r="AG45" s="29"/>
      <c r="AH45" s="29"/>
      <c r="AI45" s="30"/>
    </row>
    <row r="46" spans="1:35" x14ac:dyDescent="0.2">
      <c r="A46" s="31"/>
      <c r="B46" s="22"/>
      <c r="C46" s="129" t="s">
        <v>227</v>
      </c>
      <c r="D46" s="129"/>
      <c r="E46" s="129"/>
      <c r="F46" s="129" t="s">
        <v>228</v>
      </c>
      <c r="G46" s="129"/>
      <c r="H46" s="127" t="s">
        <v>202</v>
      </c>
      <c r="I46" s="23"/>
      <c r="J46" s="23" t="s">
        <v>273</v>
      </c>
      <c r="K46" s="127" t="s">
        <v>205</v>
      </c>
      <c r="L46" s="23"/>
      <c r="M46" s="23"/>
      <c r="N46" s="23"/>
      <c r="O46" s="23"/>
      <c r="P46" s="23"/>
      <c r="Q46" s="23"/>
      <c r="R46" s="23"/>
      <c r="S46" s="24"/>
      <c r="T46" s="83"/>
      <c r="U46" s="30"/>
      <c r="V46" s="128" t="s">
        <v>184</v>
      </c>
      <c r="W46" s="82">
        <v>47272</v>
      </c>
      <c r="X46" s="29">
        <v>2192.19</v>
      </c>
      <c r="Y46" s="29">
        <v>17222</v>
      </c>
      <c r="Z46" s="29"/>
      <c r="AA46" s="29"/>
      <c r="AB46" s="29"/>
      <c r="AC46" s="29"/>
      <c r="AD46" s="29"/>
      <c r="AE46" s="29"/>
      <c r="AF46" s="29"/>
      <c r="AG46" s="29"/>
      <c r="AH46" s="29"/>
      <c r="AI46" s="30"/>
    </row>
    <row r="47" spans="1:35" x14ac:dyDescent="0.2">
      <c r="A47" s="31"/>
      <c r="B47" s="22"/>
      <c r="C47" s="129" t="s">
        <v>229</v>
      </c>
      <c r="D47" s="129"/>
      <c r="E47" s="129"/>
      <c r="F47" s="129" t="s">
        <v>230</v>
      </c>
      <c r="G47" s="129"/>
      <c r="H47" s="127" t="s">
        <v>202</v>
      </c>
      <c r="I47" s="23"/>
      <c r="J47" s="23" t="s">
        <v>273</v>
      </c>
      <c r="K47" s="127" t="s">
        <v>205</v>
      </c>
      <c r="L47" s="23"/>
      <c r="M47" s="23"/>
      <c r="N47" s="23"/>
      <c r="O47" s="23"/>
      <c r="P47" s="23"/>
      <c r="Q47" s="23"/>
      <c r="R47" s="23"/>
      <c r="S47" s="24"/>
      <c r="T47" s="83"/>
      <c r="U47" s="30"/>
      <c r="V47" s="128" t="s">
        <v>184</v>
      </c>
      <c r="W47" s="82">
        <v>235154</v>
      </c>
      <c r="X47" s="29">
        <v>125552.57</v>
      </c>
      <c r="Y47" s="29">
        <v>28244</v>
      </c>
      <c r="Z47" s="29"/>
      <c r="AA47" s="29"/>
      <c r="AB47" s="29"/>
      <c r="AC47" s="29"/>
      <c r="AD47" s="29"/>
      <c r="AE47" s="29"/>
      <c r="AF47" s="29"/>
      <c r="AG47" s="29"/>
      <c r="AH47" s="29"/>
      <c r="AI47" s="30"/>
    </row>
    <row r="48" spans="1:35" x14ac:dyDescent="0.2">
      <c r="A48" s="31"/>
      <c r="B48" s="22"/>
      <c r="C48" s="129" t="s">
        <v>231</v>
      </c>
      <c r="D48" s="129"/>
      <c r="E48" s="129"/>
      <c r="F48" s="129" t="s">
        <v>232</v>
      </c>
      <c r="G48" s="129"/>
      <c r="H48" s="127" t="s">
        <v>202</v>
      </c>
      <c r="I48" s="23"/>
      <c r="J48" s="23" t="s">
        <v>273</v>
      </c>
      <c r="K48" s="127" t="s">
        <v>205</v>
      </c>
      <c r="L48" s="23"/>
      <c r="M48" s="23"/>
      <c r="N48" s="23"/>
      <c r="O48" s="23"/>
      <c r="P48" s="23"/>
      <c r="Q48" s="23"/>
      <c r="R48" s="23"/>
      <c r="S48" s="24"/>
      <c r="T48" s="83"/>
      <c r="U48" s="30"/>
      <c r="V48" s="128" t="s">
        <v>184</v>
      </c>
      <c r="W48" s="82">
        <v>135800</v>
      </c>
      <c r="X48" s="29">
        <v>12000</v>
      </c>
      <c r="Y48" s="29">
        <v>67310</v>
      </c>
      <c r="Z48" s="29"/>
      <c r="AA48" s="29"/>
      <c r="AB48" s="29"/>
      <c r="AC48" s="29"/>
      <c r="AD48" s="29"/>
      <c r="AE48" s="29"/>
      <c r="AF48" s="29"/>
      <c r="AG48" s="29"/>
      <c r="AH48" s="29"/>
      <c r="AI48" s="30"/>
    </row>
    <row r="49" spans="1:35" x14ac:dyDescent="0.2">
      <c r="A49" s="31"/>
      <c r="B49" s="22"/>
      <c r="C49" s="129" t="s">
        <v>233</v>
      </c>
      <c r="D49" s="129"/>
      <c r="E49" s="129"/>
      <c r="F49" s="129" t="s">
        <v>234</v>
      </c>
      <c r="G49" s="129"/>
      <c r="H49" s="127" t="s">
        <v>202</v>
      </c>
      <c r="I49" s="23"/>
      <c r="J49" s="23" t="s">
        <v>273</v>
      </c>
      <c r="K49" s="127" t="s">
        <v>205</v>
      </c>
      <c r="L49" s="23"/>
      <c r="M49" s="23"/>
      <c r="N49" s="23"/>
      <c r="O49" s="23"/>
      <c r="P49" s="23"/>
      <c r="Q49" s="23"/>
      <c r="R49" s="23"/>
      <c r="S49" s="24"/>
      <c r="T49" s="83"/>
      <c r="U49" s="30"/>
      <c r="V49" s="128" t="s">
        <v>184</v>
      </c>
      <c r="W49" s="82">
        <v>200320</v>
      </c>
      <c r="X49" s="29">
        <v>1667.96</v>
      </c>
      <c r="Y49" s="29">
        <v>0</v>
      </c>
      <c r="Z49" s="29"/>
      <c r="AA49" s="29"/>
      <c r="AB49" s="29"/>
      <c r="AC49" s="29"/>
      <c r="AD49" s="29"/>
      <c r="AE49" s="29"/>
      <c r="AF49" s="29"/>
      <c r="AG49" s="29"/>
      <c r="AH49" s="29"/>
      <c r="AI49" s="30"/>
    </row>
    <row r="50" spans="1:35" x14ac:dyDescent="0.2">
      <c r="A50" s="31"/>
      <c r="B50" s="22"/>
      <c r="C50" s="129" t="s">
        <v>235</v>
      </c>
      <c r="D50" s="129"/>
      <c r="E50" s="129"/>
      <c r="F50" s="129" t="s">
        <v>236</v>
      </c>
      <c r="G50" s="129"/>
      <c r="H50" s="127" t="s">
        <v>202</v>
      </c>
      <c r="I50" s="23"/>
      <c r="J50" s="23" t="s">
        <v>273</v>
      </c>
      <c r="K50" s="127" t="s">
        <v>205</v>
      </c>
      <c r="L50" s="23"/>
      <c r="M50" s="23"/>
      <c r="N50" s="23"/>
      <c r="O50" s="23"/>
      <c r="P50" s="23"/>
      <c r="Q50" s="23"/>
      <c r="R50" s="23"/>
      <c r="S50" s="24"/>
      <c r="T50" s="83"/>
      <c r="U50" s="30"/>
      <c r="V50" s="128" t="s">
        <v>184</v>
      </c>
      <c r="W50" s="82">
        <v>408249</v>
      </c>
      <c r="X50" s="29">
        <v>0</v>
      </c>
      <c r="Y50" s="29">
        <v>57339</v>
      </c>
      <c r="Z50" s="29"/>
      <c r="AA50" s="29"/>
      <c r="AB50" s="29"/>
      <c r="AC50" s="29"/>
      <c r="AD50" s="29"/>
      <c r="AE50" s="29"/>
      <c r="AF50" s="29"/>
      <c r="AG50" s="29"/>
      <c r="AH50" s="29"/>
      <c r="AI50" s="30"/>
    </row>
    <row r="51" spans="1:35" x14ac:dyDescent="0.2">
      <c r="A51" s="31"/>
      <c r="B51" s="22"/>
      <c r="C51" s="129" t="s">
        <v>237</v>
      </c>
      <c r="D51" s="129"/>
      <c r="E51" s="129"/>
      <c r="F51" s="129" t="s">
        <v>238</v>
      </c>
      <c r="G51" s="129"/>
      <c r="H51" s="127" t="s">
        <v>202</v>
      </c>
      <c r="I51" s="23"/>
      <c r="J51" s="23" t="s">
        <v>273</v>
      </c>
      <c r="K51" s="127" t="s">
        <v>205</v>
      </c>
      <c r="L51" s="23"/>
      <c r="M51" s="23"/>
      <c r="N51" s="23"/>
      <c r="O51" s="23"/>
      <c r="P51" s="23"/>
      <c r="Q51" s="23"/>
      <c r="R51" s="23"/>
      <c r="S51" s="24"/>
      <c r="T51" s="83"/>
      <c r="U51" s="30"/>
      <c r="V51" s="128" t="s">
        <v>184</v>
      </c>
      <c r="W51" s="82">
        <v>300919</v>
      </c>
      <c r="X51" s="29">
        <v>0</v>
      </c>
      <c r="Y51" s="29">
        <v>33789</v>
      </c>
      <c r="Z51" s="29"/>
      <c r="AA51" s="29"/>
      <c r="AB51" s="29"/>
      <c r="AC51" s="29"/>
      <c r="AD51" s="29"/>
      <c r="AE51" s="29"/>
      <c r="AF51" s="29"/>
      <c r="AG51" s="29"/>
      <c r="AH51" s="29"/>
      <c r="AI51" s="30"/>
    </row>
    <row r="52" spans="1:35" x14ac:dyDescent="0.2">
      <c r="A52" s="31"/>
      <c r="B52" s="22"/>
      <c r="C52" s="23"/>
      <c r="D52" s="23"/>
      <c r="E52" s="23"/>
      <c r="F52" s="23"/>
      <c r="G52" s="23"/>
      <c r="H52" s="127"/>
      <c r="I52" s="23"/>
      <c r="J52" s="23"/>
      <c r="K52" s="127"/>
      <c r="L52" s="23"/>
      <c r="M52" s="23"/>
      <c r="N52" s="23"/>
      <c r="O52" s="23"/>
      <c r="P52" s="23"/>
      <c r="Q52" s="23"/>
      <c r="R52" s="23"/>
      <c r="S52" s="24"/>
      <c r="T52" s="83"/>
      <c r="U52" s="30"/>
      <c r="V52" s="128"/>
      <c r="W52" s="82"/>
      <c r="X52" s="29"/>
      <c r="Y52" s="29"/>
      <c r="Z52" s="29"/>
      <c r="AA52" s="29"/>
      <c r="AB52" s="29"/>
      <c r="AC52" s="29"/>
      <c r="AD52" s="29"/>
      <c r="AE52" s="29"/>
      <c r="AF52" s="29"/>
      <c r="AG52" s="29"/>
      <c r="AH52" s="29"/>
      <c r="AI52" s="30"/>
    </row>
    <row r="53" spans="1:35" x14ac:dyDescent="0.2">
      <c r="A53" s="31"/>
      <c r="B53" s="22"/>
      <c r="C53" s="126" t="s">
        <v>239</v>
      </c>
      <c r="D53" s="126"/>
      <c r="E53" s="126"/>
      <c r="F53" s="129"/>
      <c r="G53" s="129"/>
      <c r="H53" s="127"/>
      <c r="I53" s="23"/>
      <c r="J53" s="23"/>
      <c r="K53" s="127"/>
      <c r="L53" s="23"/>
      <c r="M53" s="23"/>
      <c r="N53" s="23"/>
      <c r="O53" s="23"/>
      <c r="P53" s="23"/>
      <c r="Q53" s="23"/>
      <c r="R53" s="23"/>
      <c r="S53" s="24"/>
      <c r="T53" s="83"/>
      <c r="U53" s="30"/>
      <c r="V53" s="128"/>
      <c r="W53" s="82"/>
      <c r="X53" s="29"/>
      <c r="Y53" s="29"/>
      <c r="Z53" s="29"/>
      <c r="AA53" s="29"/>
      <c r="AB53" s="29"/>
      <c r="AC53" s="29"/>
      <c r="AD53" s="29"/>
      <c r="AE53" s="29"/>
      <c r="AF53" s="29"/>
      <c r="AG53" s="29"/>
      <c r="AH53" s="29"/>
      <c r="AI53" s="30"/>
    </row>
    <row r="54" spans="1:35" x14ac:dyDescent="0.2">
      <c r="A54" s="31"/>
      <c r="B54" s="22"/>
      <c r="C54" s="129" t="s">
        <v>240</v>
      </c>
      <c r="D54" s="129"/>
      <c r="E54" s="129"/>
      <c r="F54" s="129" t="s">
        <v>241</v>
      </c>
      <c r="G54" s="129"/>
      <c r="H54" s="127" t="s">
        <v>202</v>
      </c>
      <c r="I54" s="23"/>
      <c r="J54" s="23" t="s">
        <v>273</v>
      </c>
      <c r="K54" s="127" t="s">
        <v>205</v>
      </c>
      <c r="L54" s="23"/>
      <c r="M54" s="23"/>
      <c r="N54" s="23"/>
      <c r="O54" s="23"/>
      <c r="P54" s="23"/>
      <c r="Q54" s="23"/>
      <c r="R54" s="23"/>
      <c r="S54" s="24"/>
      <c r="T54" s="83"/>
      <c r="U54" s="30"/>
      <c r="V54" s="128" t="s">
        <v>184</v>
      </c>
      <c r="W54" s="82">
        <v>82053</v>
      </c>
      <c r="X54" s="29">
        <v>-18913.96</v>
      </c>
      <c r="Y54" s="29">
        <v>14163</v>
      </c>
      <c r="Z54" s="29"/>
      <c r="AA54" s="29"/>
      <c r="AB54" s="29"/>
      <c r="AC54" s="29"/>
      <c r="AD54" s="29"/>
      <c r="AE54" s="29"/>
      <c r="AF54" s="29"/>
      <c r="AG54" s="29"/>
      <c r="AH54" s="29"/>
      <c r="AI54" s="30"/>
    </row>
    <row r="55" spans="1:35" x14ac:dyDescent="0.2">
      <c r="A55" s="31"/>
      <c r="B55" s="22"/>
      <c r="C55" s="132"/>
      <c r="D55" s="132"/>
      <c r="E55" s="132"/>
      <c r="F55" s="129"/>
      <c r="G55" s="129"/>
      <c r="H55" s="127"/>
      <c r="I55" s="23"/>
      <c r="J55" s="23"/>
      <c r="K55" s="127"/>
      <c r="L55" s="23"/>
      <c r="M55" s="23"/>
      <c r="N55" s="23"/>
      <c r="O55" s="23"/>
      <c r="P55" s="23"/>
      <c r="Q55" s="23"/>
      <c r="R55" s="23"/>
      <c r="S55" s="24"/>
      <c r="T55" s="83"/>
      <c r="U55" s="30"/>
      <c r="V55" s="128"/>
      <c r="W55" s="82"/>
      <c r="X55" s="29"/>
      <c r="Y55" s="29"/>
      <c r="Z55" s="29"/>
      <c r="AA55" s="29"/>
      <c r="AB55" s="29"/>
      <c r="AC55" s="29"/>
      <c r="AD55" s="29"/>
      <c r="AE55" s="29"/>
      <c r="AF55" s="29"/>
      <c r="AG55" s="29"/>
      <c r="AH55" s="29"/>
      <c r="AI55" s="30"/>
    </row>
    <row r="56" spans="1:35" x14ac:dyDescent="0.2">
      <c r="A56" s="31"/>
      <c r="B56" s="22"/>
      <c r="C56" s="126" t="s">
        <v>170</v>
      </c>
      <c r="D56" s="126"/>
      <c r="E56" s="126"/>
      <c r="F56" s="129"/>
      <c r="G56" s="129"/>
      <c r="H56" s="127"/>
      <c r="I56" s="23"/>
      <c r="J56" s="23"/>
      <c r="K56" s="127"/>
      <c r="L56" s="23"/>
      <c r="M56" s="23"/>
      <c r="N56" s="23"/>
      <c r="O56" s="23"/>
      <c r="P56" s="23"/>
      <c r="Q56" s="23"/>
      <c r="R56" s="23"/>
      <c r="S56" s="24"/>
      <c r="T56" s="83"/>
      <c r="U56" s="30"/>
      <c r="V56" s="128"/>
      <c r="W56" s="82"/>
      <c r="X56" s="29"/>
      <c r="Y56" s="29"/>
      <c r="Z56" s="29"/>
      <c r="AA56" s="29"/>
      <c r="AB56" s="29"/>
      <c r="AC56" s="29"/>
      <c r="AD56" s="29"/>
      <c r="AE56" s="29"/>
      <c r="AF56" s="29"/>
      <c r="AG56" s="29"/>
      <c r="AH56" s="29"/>
      <c r="AI56" s="30"/>
    </row>
    <row r="57" spans="1:35" x14ac:dyDescent="0.2">
      <c r="A57" s="31"/>
      <c r="B57" s="22"/>
      <c r="C57" s="129" t="s">
        <v>174</v>
      </c>
      <c r="D57" s="129"/>
      <c r="E57" s="129"/>
      <c r="F57" s="129" t="s">
        <v>242</v>
      </c>
      <c r="G57" s="129"/>
      <c r="H57" s="127" t="s">
        <v>202</v>
      </c>
      <c r="I57" s="23"/>
      <c r="J57" s="23" t="s">
        <v>273</v>
      </c>
      <c r="K57" s="127" t="s">
        <v>205</v>
      </c>
      <c r="L57" s="23"/>
      <c r="M57" s="23"/>
      <c r="N57" s="23"/>
      <c r="O57" s="23"/>
      <c r="P57" s="23"/>
      <c r="Q57" s="23"/>
      <c r="R57" s="23"/>
      <c r="S57" s="24"/>
      <c r="T57" s="83"/>
      <c r="U57" s="30"/>
      <c r="V57" s="128" t="s">
        <v>184</v>
      </c>
      <c r="W57" s="82">
        <v>940846</v>
      </c>
      <c r="X57" s="29">
        <v>40451.25</v>
      </c>
      <c r="Y57" s="29">
        <v>448696</v>
      </c>
      <c r="Z57" s="29"/>
      <c r="AA57" s="29"/>
      <c r="AB57" s="29"/>
      <c r="AC57" s="29"/>
      <c r="AD57" s="29"/>
      <c r="AE57" s="29"/>
      <c r="AF57" s="29"/>
      <c r="AG57" s="29"/>
      <c r="AH57" s="29"/>
      <c r="AI57" s="30"/>
    </row>
    <row r="58" spans="1:35" x14ac:dyDescent="0.2">
      <c r="A58" s="31"/>
      <c r="B58" s="22"/>
      <c r="C58" s="129" t="s">
        <v>243</v>
      </c>
      <c r="D58" s="129"/>
      <c r="E58" s="129"/>
      <c r="F58" s="129" t="s">
        <v>244</v>
      </c>
      <c r="G58" s="129"/>
      <c r="H58" s="127" t="s">
        <v>202</v>
      </c>
      <c r="I58" s="23"/>
      <c r="J58" s="23" t="s">
        <v>273</v>
      </c>
      <c r="K58" s="127" t="s">
        <v>205</v>
      </c>
      <c r="L58" s="23"/>
      <c r="M58" s="23"/>
      <c r="N58" s="23"/>
      <c r="O58" s="23"/>
      <c r="P58" s="23"/>
      <c r="Q58" s="23"/>
      <c r="R58" s="23"/>
      <c r="S58" s="24"/>
      <c r="T58" s="83"/>
      <c r="U58" s="30"/>
      <c r="V58" s="128" t="s">
        <v>184</v>
      </c>
      <c r="W58" s="82">
        <v>255630</v>
      </c>
      <c r="X58" s="29">
        <v>0</v>
      </c>
      <c r="Y58" s="29">
        <v>0</v>
      </c>
      <c r="Z58" s="29"/>
      <c r="AA58" s="29"/>
      <c r="AB58" s="29"/>
      <c r="AC58" s="29"/>
      <c r="AD58" s="29"/>
      <c r="AE58" s="29"/>
      <c r="AF58" s="29"/>
      <c r="AG58" s="29"/>
      <c r="AH58" s="29"/>
      <c r="AI58" s="30"/>
    </row>
    <row r="59" spans="1:35" x14ac:dyDescent="0.2">
      <c r="A59" s="31"/>
      <c r="B59" s="22"/>
      <c r="C59" s="129" t="s">
        <v>245</v>
      </c>
      <c r="D59" s="129"/>
      <c r="E59" s="129"/>
      <c r="F59" s="129" t="s">
        <v>246</v>
      </c>
      <c r="G59" s="129"/>
      <c r="H59" s="127" t="s">
        <v>202</v>
      </c>
      <c r="I59" s="23"/>
      <c r="J59" s="23" t="s">
        <v>273</v>
      </c>
      <c r="K59" s="127" t="s">
        <v>205</v>
      </c>
      <c r="L59" s="23"/>
      <c r="M59" s="23"/>
      <c r="N59" s="23"/>
      <c r="O59" s="23"/>
      <c r="P59" s="23"/>
      <c r="Q59" s="23"/>
      <c r="R59" s="23"/>
      <c r="S59" s="24"/>
      <c r="T59" s="83"/>
      <c r="U59" s="30"/>
      <c r="V59" s="128" t="s">
        <v>184</v>
      </c>
      <c r="W59" s="82">
        <v>252720</v>
      </c>
      <c r="X59" s="29">
        <v>16175.47</v>
      </c>
      <c r="Y59" s="29">
        <v>0</v>
      </c>
      <c r="Z59" s="29"/>
      <c r="AA59" s="29"/>
      <c r="AB59" s="29"/>
      <c r="AC59" s="29"/>
      <c r="AD59" s="29"/>
      <c r="AE59" s="29"/>
      <c r="AF59" s="29"/>
      <c r="AG59" s="29"/>
      <c r="AH59" s="29"/>
      <c r="AI59" s="30"/>
    </row>
    <row r="60" spans="1:35" x14ac:dyDescent="0.2">
      <c r="A60" s="31"/>
      <c r="B60" s="22"/>
      <c r="C60" s="127" t="s">
        <v>310</v>
      </c>
      <c r="D60" s="129"/>
      <c r="E60" s="129"/>
      <c r="F60" s="129" t="s">
        <v>311</v>
      </c>
      <c r="G60" s="129"/>
      <c r="H60" s="127" t="s">
        <v>202</v>
      </c>
      <c r="I60" s="23"/>
      <c r="J60" s="23" t="s">
        <v>273</v>
      </c>
      <c r="K60" s="127" t="s">
        <v>205</v>
      </c>
      <c r="L60" s="23"/>
      <c r="M60" s="23"/>
      <c r="N60" s="23"/>
      <c r="O60" s="23"/>
      <c r="P60" s="23"/>
      <c r="Q60" s="23"/>
      <c r="R60" s="23"/>
      <c r="S60" s="24"/>
      <c r="T60" s="83"/>
      <c r="U60" s="30"/>
      <c r="V60" s="128" t="s">
        <v>184</v>
      </c>
      <c r="W60" s="82">
        <v>0</v>
      </c>
      <c r="X60" s="29">
        <v>0</v>
      </c>
      <c r="Y60" s="29">
        <v>0</v>
      </c>
      <c r="Z60" s="29"/>
      <c r="AA60" s="29"/>
      <c r="AB60" s="29"/>
      <c r="AC60" s="29"/>
      <c r="AD60" s="29"/>
      <c r="AE60" s="29"/>
      <c r="AF60" s="29"/>
      <c r="AG60" s="29"/>
      <c r="AH60" s="29"/>
      <c r="AI60" s="30"/>
    </row>
    <row r="61" spans="1:35" x14ac:dyDescent="0.2">
      <c r="A61" s="31"/>
      <c r="B61" s="22"/>
      <c r="C61" s="130"/>
      <c r="D61" s="130"/>
      <c r="E61" s="130"/>
      <c r="F61" s="129"/>
      <c r="G61" s="129"/>
      <c r="H61" s="127"/>
      <c r="I61" s="23"/>
      <c r="J61" s="23"/>
      <c r="K61" s="127"/>
      <c r="L61" s="23"/>
      <c r="M61" s="23"/>
      <c r="N61" s="23"/>
      <c r="O61" s="23"/>
      <c r="P61" s="23"/>
      <c r="Q61" s="23"/>
      <c r="R61" s="23"/>
      <c r="S61" s="24"/>
      <c r="T61" s="83"/>
      <c r="U61" s="30"/>
      <c r="V61" s="128"/>
      <c r="W61" s="82"/>
      <c r="X61" s="29"/>
      <c r="Y61" s="29"/>
      <c r="Z61" s="29"/>
      <c r="AA61" s="29"/>
      <c r="AB61" s="29"/>
      <c r="AC61" s="29"/>
      <c r="AD61" s="29"/>
      <c r="AE61" s="29"/>
      <c r="AF61" s="29"/>
      <c r="AG61" s="29"/>
      <c r="AH61" s="29"/>
      <c r="AI61" s="30"/>
    </row>
    <row r="62" spans="1:35" x14ac:dyDescent="0.2">
      <c r="A62" s="31"/>
      <c r="B62" s="22"/>
      <c r="C62" s="126" t="s">
        <v>172</v>
      </c>
      <c r="D62" s="126"/>
      <c r="E62" s="126"/>
      <c r="F62" s="129"/>
      <c r="G62" s="129"/>
      <c r="H62" s="127"/>
      <c r="I62" s="23"/>
      <c r="J62" s="23"/>
      <c r="K62" s="127"/>
      <c r="L62" s="23"/>
      <c r="M62" s="23"/>
      <c r="N62" s="23"/>
      <c r="O62" s="23"/>
      <c r="P62" s="23"/>
      <c r="Q62" s="23"/>
      <c r="R62" s="23"/>
      <c r="S62" s="24"/>
      <c r="T62" s="83"/>
      <c r="U62" s="30"/>
      <c r="V62" s="128"/>
      <c r="W62" s="82"/>
      <c r="X62" s="29"/>
      <c r="Y62" s="29"/>
      <c r="Z62" s="29"/>
      <c r="AA62" s="29"/>
      <c r="AB62" s="29"/>
      <c r="AC62" s="29"/>
      <c r="AD62" s="29"/>
      <c r="AE62" s="29"/>
      <c r="AF62" s="29"/>
      <c r="AG62" s="29"/>
      <c r="AH62" s="29"/>
      <c r="AI62" s="30"/>
    </row>
    <row r="63" spans="1:35" x14ac:dyDescent="0.2">
      <c r="A63" s="31"/>
      <c r="B63" s="22"/>
      <c r="C63" s="129" t="s">
        <v>247</v>
      </c>
      <c r="D63" s="129"/>
      <c r="E63" s="129" t="s">
        <v>249</v>
      </c>
      <c r="F63" s="129"/>
      <c r="G63" s="129"/>
      <c r="H63" s="127" t="s">
        <v>202</v>
      </c>
      <c r="I63" s="23"/>
      <c r="J63" s="23" t="s">
        <v>273</v>
      </c>
      <c r="K63" s="127" t="s">
        <v>205</v>
      </c>
      <c r="L63" s="23"/>
      <c r="M63" s="23"/>
      <c r="N63" s="23"/>
      <c r="O63" s="23"/>
      <c r="P63" s="23"/>
      <c r="Q63" s="23"/>
      <c r="R63" s="23"/>
      <c r="S63" s="24"/>
      <c r="T63" s="83"/>
      <c r="U63" s="30"/>
      <c r="V63" s="128" t="s">
        <v>184</v>
      </c>
      <c r="W63" s="82">
        <v>85210</v>
      </c>
      <c r="X63" s="29">
        <v>20500</v>
      </c>
      <c r="Y63" s="29">
        <v>0</v>
      </c>
      <c r="Z63" s="29"/>
      <c r="AA63" s="29"/>
      <c r="AB63" s="29"/>
      <c r="AC63" s="29"/>
      <c r="AD63" s="29"/>
      <c r="AE63" s="29"/>
      <c r="AF63" s="29"/>
      <c r="AG63" s="29"/>
      <c r="AH63" s="29"/>
      <c r="AI63" s="30"/>
    </row>
    <row r="64" spans="1:35" x14ac:dyDescent="0.2">
      <c r="A64" s="31"/>
      <c r="B64" s="22"/>
      <c r="C64" s="129" t="s">
        <v>250</v>
      </c>
      <c r="D64" s="129"/>
      <c r="E64" s="129" t="s">
        <v>251</v>
      </c>
      <c r="F64" s="129"/>
      <c r="G64" s="129"/>
      <c r="H64" s="127" t="s">
        <v>202</v>
      </c>
      <c r="I64" s="23"/>
      <c r="J64" s="23" t="s">
        <v>273</v>
      </c>
      <c r="K64" s="127" t="s">
        <v>205</v>
      </c>
      <c r="L64" s="23"/>
      <c r="M64" s="23"/>
      <c r="N64" s="23"/>
      <c r="O64" s="23"/>
      <c r="P64" s="23"/>
      <c r="Q64" s="23"/>
      <c r="R64" s="23"/>
      <c r="S64" s="24"/>
      <c r="T64" s="83"/>
      <c r="U64" s="30"/>
      <c r="V64" s="128" t="s">
        <v>184</v>
      </c>
      <c r="W64" s="82">
        <v>86610</v>
      </c>
      <c r="X64" s="29">
        <v>0</v>
      </c>
      <c r="Y64" s="29">
        <v>0</v>
      </c>
      <c r="Z64" s="29"/>
      <c r="AA64" s="29"/>
      <c r="AB64" s="29"/>
      <c r="AC64" s="29"/>
      <c r="AD64" s="29"/>
      <c r="AE64" s="29"/>
      <c r="AF64" s="29"/>
      <c r="AG64" s="29"/>
      <c r="AH64" s="29"/>
      <c r="AI64" s="30"/>
    </row>
    <row r="65" spans="1:35" x14ac:dyDescent="0.2">
      <c r="A65" s="31"/>
      <c r="B65" s="22"/>
      <c r="C65" s="133"/>
      <c r="D65" s="133"/>
      <c r="E65" s="133"/>
      <c r="F65" s="133"/>
      <c r="G65" s="133"/>
      <c r="H65" s="192"/>
      <c r="I65" s="192"/>
      <c r="J65" s="192"/>
      <c r="K65" s="192"/>
      <c r="L65" s="23"/>
      <c r="M65" s="23"/>
      <c r="N65" s="23"/>
      <c r="O65" s="23"/>
      <c r="P65" s="23"/>
      <c r="Q65" s="23"/>
      <c r="R65" s="23"/>
      <c r="S65" s="24"/>
      <c r="T65" s="83"/>
      <c r="U65" s="30"/>
      <c r="V65" s="128"/>
      <c r="W65" s="190"/>
      <c r="X65" s="191"/>
      <c r="Y65" s="191"/>
      <c r="Z65" s="29"/>
      <c r="AA65" s="29"/>
      <c r="AB65" s="29"/>
      <c r="AC65" s="29"/>
      <c r="AD65" s="29"/>
      <c r="AE65" s="29"/>
      <c r="AF65" s="29"/>
      <c r="AG65" s="29"/>
      <c r="AH65" s="29"/>
      <c r="AI65" s="30"/>
    </row>
    <row r="66" spans="1:35" x14ac:dyDescent="0.2">
      <c r="A66" s="31"/>
      <c r="B66" s="22"/>
      <c r="C66" s="158" t="s">
        <v>252</v>
      </c>
      <c r="D66" s="158"/>
      <c r="E66" s="133"/>
      <c r="F66" s="133"/>
      <c r="G66" s="133"/>
      <c r="H66" s="192"/>
      <c r="I66" s="192"/>
      <c r="J66" s="192"/>
      <c r="K66" s="192"/>
      <c r="L66" s="23"/>
      <c r="M66" s="23"/>
      <c r="N66" s="23"/>
      <c r="O66" s="23"/>
      <c r="P66" s="23"/>
      <c r="Q66" s="23"/>
      <c r="R66" s="23"/>
      <c r="S66" s="24"/>
      <c r="T66" s="83"/>
      <c r="U66" s="30"/>
      <c r="V66" s="128"/>
      <c r="W66" s="190"/>
      <c r="X66" s="191"/>
      <c r="Y66" s="191"/>
      <c r="Z66" s="29"/>
      <c r="AA66" s="29"/>
      <c r="AB66" s="29"/>
      <c r="AC66" s="29"/>
      <c r="AD66" s="29"/>
      <c r="AE66" s="29"/>
      <c r="AF66" s="29"/>
      <c r="AG66" s="29"/>
      <c r="AH66" s="29"/>
      <c r="AI66" s="30"/>
    </row>
    <row r="67" spans="1:35" x14ac:dyDescent="0.2">
      <c r="A67" s="31"/>
      <c r="B67" s="22"/>
      <c r="C67" s="129" t="s">
        <v>174</v>
      </c>
      <c r="D67" s="129"/>
      <c r="E67" s="129"/>
      <c r="F67" s="129" t="s">
        <v>253</v>
      </c>
      <c r="G67" s="129"/>
      <c r="H67" s="127" t="s">
        <v>202</v>
      </c>
      <c r="I67" s="127"/>
      <c r="J67" s="23" t="s">
        <v>273</v>
      </c>
      <c r="K67" s="127" t="s">
        <v>205</v>
      </c>
      <c r="L67" s="127"/>
      <c r="M67" s="127"/>
      <c r="N67" s="127"/>
      <c r="O67" s="127"/>
      <c r="P67" s="127"/>
      <c r="Q67" s="127"/>
      <c r="R67" s="127"/>
      <c r="S67" s="207"/>
      <c r="T67" s="208"/>
      <c r="U67" s="209"/>
      <c r="V67" s="210" t="s">
        <v>184</v>
      </c>
      <c r="W67" s="211">
        <v>496878</v>
      </c>
      <c r="X67" s="212">
        <v>200363.6</v>
      </c>
      <c r="Y67" s="212">
        <v>13958</v>
      </c>
      <c r="Z67" s="29"/>
      <c r="AA67" s="29"/>
      <c r="AB67" s="29"/>
      <c r="AC67" s="29"/>
      <c r="AD67" s="29"/>
      <c r="AE67" s="29"/>
      <c r="AF67" s="29"/>
      <c r="AG67" s="29"/>
      <c r="AH67" s="29"/>
      <c r="AI67" s="30"/>
    </row>
    <row r="68" spans="1:35" x14ac:dyDescent="0.2">
      <c r="A68" s="31"/>
      <c r="B68" s="22"/>
      <c r="C68" s="129" t="s">
        <v>254</v>
      </c>
      <c r="D68" s="129"/>
      <c r="E68" s="129"/>
      <c r="F68" s="129" t="s">
        <v>255</v>
      </c>
      <c r="G68" s="129"/>
      <c r="H68" s="127" t="s">
        <v>202</v>
      </c>
      <c r="I68" s="127"/>
      <c r="J68" s="23" t="s">
        <v>273</v>
      </c>
      <c r="K68" s="127" t="s">
        <v>205</v>
      </c>
      <c r="L68" s="127"/>
      <c r="M68" s="127"/>
      <c r="N68" s="127"/>
      <c r="O68" s="127"/>
      <c r="P68" s="127"/>
      <c r="Q68" s="127"/>
      <c r="R68" s="127"/>
      <c r="S68" s="207"/>
      <c r="T68" s="208"/>
      <c r="U68" s="209"/>
      <c r="V68" s="210" t="s">
        <v>184</v>
      </c>
      <c r="W68" s="211">
        <v>173850</v>
      </c>
      <c r="X68" s="212">
        <v>0</v>
      </c>
      <c r="Y68" s="212">
        <v>0</v>
      </c>
      <c r="Z68" s="29"/>
      <c r="AA68" s="29"/>
      <c r="AB68" s="29"/>
      <c r="AC68" s="29"/>
      <c r="AD68" s="29"/>
      <c r="AE68" s="29"/>
      <c r="AF68" s="29"/>
      <c r="AG68" s="29"/>
      <c r="AH68" s="29"/>
      <c r="AI68" s="30"/>
    </row>
    <row r="69" spans="1:35" x14ac:dyDescent="0.2">
      <c r="A69" s="31"/>
      <c r="B69" s="22"/>
      <c r="C69" s="129" t="s">
        <v>256</v>
      </c>
      <c r="D69" s="129"/>
      <c r="E69" s="129"/>
      <c r="F69" s="129" t="s">
        <v>257</v>
      </c>
      <c r="G69" s="129"/>
      <c r="H69" s="127" t="s">
        <v>202</v>
      </c>
      <c r="I69" s="127"/>
      <c r="J69" s="23" t="s">
        <v>273</v>
      </c>
      <c r="K69" s="127" t="s">
        <v>205</v>
      </c>
      <c r="L69" s="127"/>
      <c r="M69" s="127"/>
      <c r="N69" s="127"/>
      <c r="O69" s="127"/>
      <c r="P69" s="127"/>
      <c r="Q69" s="127"/>
      <c r="R69" s="127"/>
      <c r="S69" s="207"/>
      <c r="T69" s="208"/>
      <c r="U69" s="209"/>
      <c r="V69" s="210" t="s">
        <v>184</v>
      </c>
      <c r="W69" s="211">
        <v>125080</v>
      </c>
      <c r="X69" s="212">
        <v>0</v>
      </c>
      <c r="Y69" s="212">
        <v>0</v>
      </c>
      <c r="Z69" s="29"/>
      <c r="AA69" s="29"/>
      <c r="AB69" s="29"/>
      <c r="AC69" s="29"/>
      <c r="AD69" s="29"/>
      <c r="AE69" s="29"/>
      <c r="AF69" s="29"/>
      <c r="AG69" s="29"/>
      <c r="AH69" s="29"/>
      <c r="AI69" s="30"/>
    </row>
    <row r="70" spans="1:35" x14ac:dyDescent="0.2">
      <c r="A70" s="31"/>
      <c r="B70" s="22"/>
      <c r="C70" s="129" t="s">
        <v>258</v>
      </c>
      <c r="D70" s="129"/>
      <c r="E70" s="129"/>
      <c r="F70" s="129" t="s">
        <v>259</v>
      </c>
      <c r="G70" s="129"/>
      <c r="H70" s="127" t="s">
        <v>202</v>
      </c>
      <c r="I70" s="127"/>
      <c r="J70" s="23" t="s">
        <v>273</v>
      </c>
      <c r="K70" s="127" t="s">
        <v>205</v>
      </c>
      <c r="L70" s="127"/>
      <c r="M70" s="127"/>
      <c r="N70" s="127"/>
      <c r="O70" s="127"/>
      <c r="P70" s="127"/>
      <c r="Q70" s="127"/>
      <c r="R70" s="127"/>
      <c r="S70" s="207"/>
      <c r="T70" s="208"/>
      <c r="U70" s="209"/>
      <c r="V70" s="210" t="s">
        <v>184</v>
      </c>
      <c r="W70" s="211">
        <v>10000</v>
      </c>
      <c r="X70" s="212">
        <v>0</v>
      </c>
      <c r="Y70" s="212">
        <v>0</v>
      </c>
      <c r="Z70" s="29"/>
      <c r="AA70" s="29"/>
      <c r="AB70" s="29"/>
      <c r="AC70" s="29"/>
      <c r="AD70" s="29"/>
      <c r="AE70" s="29"/>
      <c r="AF70" s="29"/>
      <c r="AG70" s="29"/>
      <c r="AH70" s="29"/>
      <c r="AI70" s="30"/>
    </row>
    <row r="71" spans="1:35" x14ac:dyDescent="0.2">
      <c r="A71" s="31"/>
      <c r="B71" s="22"/>
      <c r="C71" s="129" t="s">
        <v>260</v>
      </c>
      <c r="D71" s="129"/>
      <c r="E71" s="129"/>
      <c r="F71" s="129" t="s">
        <v>261</v>
      </c>
      <c r="G71" s="129"/>
      <c r="H71" s="127" t="s">
        <v>202</v>
      </c>
      <c r="I71" s="127"/>
      <c r="J71" s="23" t="s">
        <v>273</v>
      </c>
      <c r="K71" s="127" t="s">
        <v>205</v>
      </c>
      <c r="L71" s="127"/>
      <c r="M71" s="127"/>
      <c r="N71" s="127"/>
      <c r="O71" s="127"/>
      <c r="P71" s="127"/>
      <c r="Q71" s="127"/>
      <c r="R71" s="127"/>
      <c r="S71" s="207"/>
      <c r="T71" s="208"/>
      <c r="U71" s="209"/>
      <c r="V71" s="210" t="s">
        <v>184</v>
      </c>
      <c r="W71" s="211">
        <v>183930</v>
      </c>
      <c r="X71" s="212">
        <v>0</v>
      </c>
      <c r="Y71" s="212">
        <v>0</v>
      </c>
      <c r="Z71" s="29"/>
      <c r="AA71" s="29"/>
      <c r="AB71" s="29"/>
      <c r="AC71" s="29"/>
      <c r="AD71" s="29"/>
      <c r="AE71" s="29"/>
      <c r="AF71" s="29"/>
      <c r="AG71" s="29"/>
      <c r="AH71" s="29"/>
      <c r="AI71" s="30"/>
    </row>
    <row r="72" spans="1:35" x14ac:dyDescent="0.2">
      <c r="A72" s="31"/>
      <c r="B72" s="22"/>
      <c r="C72" s="129" t="s">
        <v>262</v>
      </c>
      <c r="D72" s="129"/>
      <c r="E72" s="129"/>
      <c r="F72" s="129" t="s">
        <v>263</v>
      </c>
      <c r="G72" s="129"/>
      <c r="H72" s="127" t="s">
        <v>202</v>
      </c>
      <c r="I72" s="127"/>
      <c r="J72" s="23" t="s">
        <v>273</v>
      </c>
      <c r="K72" s="127" t="s">
        <v>205</v>
      </c>
      <c r="L72" s="127"/>
      <c r="M72" s="127"/>
      <c r="N72" s="127"/>
      <c r="O72" s="127"/>
      <c r="P72" s="127"/>
      <c r="Q72" s="127"/>
      <c r="R72" s="127"/>
      <c r="S72" s="207"/>
      <c r="T72" s="208"/>
      <c r="U72" s="209"/>
      <c r="V72" s="210" t="s">
        <v>184</v>
      </c>
      <c r="W72" s="211">
        <v>542080</v>
      </c>
      <c r="X72" s="212">
        <v>0</v>
      </c>
      <c r="Y72" s="212">
        <v>0</v>
      </c>
      <c r="Z72" s="29"/>
      <c r="AA72" s="29"/>
      <c r="AB72" s="29"/>
      <c r="AC72" s="29"/>
      <c r="AD72" s="29"/>
      <c r="AE72" s="29"/>
      <c r="AF72" s="29"/>
      <c r="AG72" s="29"/>
      <c r="AH72" s="29"/>
      <c r="AI72" s="30"/>
    </row>
    <row r="73" spans="1:35" x14ac:dyDescent="0.2">
      <c r="A73" s="31"/>
      <c r="B73" s="22"/>
      <c r="C73" s="133"/>
      <c r="D73" s="133"/>
      <c r="E73" s="133"/>
      <c r="F73" s="133"/>
      <c r="G73" s="133"/>
      <c r="H73" s="192"/>
      <c r="I73" s="192"/>
      <c r="J73" s="192"/>
      <c r="K73" s="192"/>
      <c r="L73" s="23"/>
      <c r="M73" s="23"/>
      <c r="N73" s="23"/>
      <c r="O73" s="23"/>
      <c r="P73" s="23"/>
      <c r="Q73" s="23"/>
      <c r="R73" s="23"/>
      <c r="S73" s="24"/>
      <c r="T73" s="83" t="s">
        <v>1</v>
      </c>
      <c r="U73" s="30"/>
      <c r="V73" s="128"/>
      <c r="W73" s="190"/>
      <c r="X73" s="191"/>
      <c r="Y73" s="191"/>
      <c r="Z73" s="29"/>
      <c r="AA73" s="29"/>
      <c r="AB73" s="29"/>
      <c r="AC73" s="29"/>
      <c r="AD73" s="29"/>
      <c r="AE73" s="29"/>
      <c r="AF73" s="29"/>
      <c r="AG73" s="29"/>
      <c r="AH73" s="29"/>
      <c r="AI73" s="30"/>
    </row>
    <row r="74" spans="1:35" x14ac:dyDescent="0.2">
      <c r="A74" s="31"/>
      <c r="B74" s="22"/>
      <c r="C74" s="158" t="s">
        <v>264</v>
      </c>
      <c r="D74" s="158"/>
      <c r="E74" s="133"/>
      <c r="F74" s="133"/>
      <c r="G74" s="133"/>
      <c r="H74" s="192"/>
      <c r="I74" s="192"/>
      <c r="J74" s="192"/>
      <c r="K74" s="192"/>
      <c r="L74" s="23"/>
      <c r="M74" s="23"/>
      <c r="N74" s="23"/>
      <c r="O74" s="23"/>
      <c r="P74" s="23"/>
      <c r="Q74" s="23"/>
      <c r="R74" s="23"/>
      <c r="S74" s="24"/>
      <c r="T74" s="83"/>
      <c r="U74" s="30"/>
      <c r="V74" s="128"/>
      <c r="W74" s="190"/>
      <c r="X74" s="191"/>
      <c r="Y74" s="191"/>
      <c r="Z74" s="29"/>
      <c r="AA74" s="29"/>
      <c r="AB74" s="29"/>
      <c r="AC74" s="29"/>
      <c r="AD74" s="29"/>
      <c r="AE74" s="29"/>
      <c r="AF74" s="29"/>
      <c r="AG74" s="29"/>
      <c r="AH74" s="29"/>
      <c r="AI74" s="30"/>
    </row>
    <row r="75" spans="1:35" x14ac:dyDescent="0.2">
      <c r="A75" s="31"/>
      <c r="B75" s="22"/>
      <c r="C75" s="129" t="s">
        <v>265</v>
      </c>
      <c r="D75" s="129"/>
      <c r="E75" s="129"/>
      <c r="F75" s="129" t="s">
        <v>266</v>
      </c>
      <c r="G75" s="129"/>
      <c r="H75" s="127" t="s">
        <v>202</v>
      </c>
      <c r="I75" s="23"/>
      <c r="J75" s="23" t="s">
        <v>273</v>
      </c>
      <c r="K75" s="127" t="s">
        <v>205</v>
      </c>
      <c r="L75" s="23"/>
      <c r="M75" s="23"/>
      <c r="N75" s="23"/>
      <c r="O75" s="23"/>
      <c r="P75" s="23"/>
      <c r="Q75" s="23"/>
      <c r="R75" s="23"/>
      <c r="S75" s="24"/>
      <c r="T75" s="83"/>
      <c r="U75" s="30"/>
      <c r="V75" s="128" t="s">
        <v>184</v>
      </c>
      <c r="W75" s="82">
        <v>366389</v>
      </c>
      <c r="X75" s="29">
        <v>-599492.6</v>
      </c>
      <c r="Y75" s="29">
        <v>552469</v>
      </c>
      <c r="Z75" s="29"/>
      <c r="AA75" s="29"/>
      <c r="AB75" s="29"/>
      <c r="AC75" s="29"/>
      <c r="AD75" s="29"/>
      <c r="AE75" s="29"/>
      <c r="AF75" s="29"/>
      <c r="AG75" s="29"/>
      <c r="AH75" s="29"/>
      <c r="AI75" s="30"/>
    </row>
    <row r="76" spans="1:35" x14ac:dyDescent="0.2">
      <c r="A76" s="31"/>
      <c r="B76" s="22"/>
      <c r="C76" s="129"/>
      <c r="D76" s="129"/>
      <c r="E76" s="129"/>
      <c r="F76" s="129"/>
      <c r="G76" s="129"/>
      <c r="H76" s="127"/>
      <c r="I76" s="23"/>
      <c r="J76" s="23"/>
      <c r="K76" s="127"/>
      <c r="L76" s="23"/>
      <c r="M76" s="23"/>
      <c r="N76" s="23"/>
      <c r="O76" s="23"/>
      <c r="P76" s="23"/>
      <c r="Q76" s="23"/>
      <c r="R76" s="23"/>
      <c r="S76" s="24"/>
      <c r="T76" s="83"/>
      <c r="U76" s="30"/>
      <c r="V76" s="128"/>
      <c r="W76" s="82"/>
      <c r="X76" s="29"/>
      <c r="Y76" s="29"/>
      <c r="Z76" s="29"/>
      <c r="AA76" s="29"/>
      <c r="AB76" s="29"/>
      <c r="AC76" s="29"/>
      <c r="AD76" s="29"/>
      <c r="AE76" s="29"/>
      <c r="AF76" s="29"/>
      <c r="AG76" s="29"/>
      <c r="AH76" s="29"/>
      <c r="AI76" s="30"/>
    </row>
    <row r="77" spans="1:35" x14ac:dyDescent="0.2">
      <c r="A77" s="31"/>
      <c r="B77" s="22"/>
      <c r="C77" s="158" t="s">
        <v>267</v>
      </c>
      <c r="D77" s="158"/>
      <c r="E77" s="129"/>
      <c r="F77" s="129"/>
      <c r="G77" s="129"/>
      <c r="H77" s="127"/>
      <c r="I77" s="23"/>
      <c r="J77" s="23"/>
      <c r="K77" s="127"/>
      <c r="L77" s="23"/>
      <c r="M77" s="23"/>
      <c r="N77" s="23"/>
      <c r="O77" s="23"/>
      <c r="P77" s="23"/>
      <c r="Q77" s="23"/>
      <c r="R77" s="23"/>
      <c r="S77" s="24"/>
      <c r="T77" s="83"/>
      <c r="U77" s="30"/>
      <c r="V77" s="128"/>
      <c r="W77" s="82"/>
      <c r="X77" s="29"/>
      <c r="Y77" s="29"/>
      <c r="Z77" s="29"/>
      <c r="AA77" s="29"/>
      <c r="AB77" s="29"/>
      <c r="AC77" s="29"/>
      <c r="AD77" s="29"/>
      <c r="AE77" s="29"/>
      <c r="AF77" s="29"/>
      <c r="AG77" s="29"/>
      <c r="AH77" s="29"/>
      <c r="AI77" s="30"/>
    </row>
    <row r="78" spans="1:35" x14ac:dyDescent="0.2">
      <c r="A78" s="31"/>
      <c r="B78" s="22"/>
      <c r="C78" s="129" t="s">
        <v>268</v>
      </c>
      <c r="D78" s="129"/>
      <c r="E78" s="129"/>
      <c r="F78" s="129" t="s">
        <v>269</v>
      </c>
      <c r="G78" s="129"/>
      <c r="H78" s="127" t="s">
        <v>202</v>
      </c>
      <c r="I78" s="23"/>
      <c r="J78" s="23" t="s">
        <v>273</v>
      </c>
      <c r="K78" s="127" t="s">
        <v>205</v>
      </c>
      <c r="L78" s="23"/>
      <c r="M78" s="23"/>
      <c r="N78" s="23"/>
      <c r="O78" s="23"/>
      <c r="P78" s="23"/>
      <c r="Q78" s="23"/>
      <c r="R78" s="23"/>
      <c r="S78" s="24"/>
      <c r="T78" s="83"/>
      <c r="U78" s="30"/>
      <c r="V78" s="128" t="s">
        <v>184</v>
      </c>
      <c r="W78" s="82">
        <v>1345</v>
      </c>
      <c r="X78" s="29">
        <v>707.2</v>
      </c>
      <c r="Y78" s="29">
        <v>-15</v>
      </c>
      <c r="Z78" s="29"/>
      <c r="AA78" s="29"/>
      <c r="AB78" s="29"/>
      <c r="AC78" s="29"/>
      <c r="AD78" s="29"/>
      <c r="AE78" s="29"/>
      <c r="AF78" s="29"/>
      <c r="AG78" s="29"/>
      <c r="AH78" s="29"/>
      <c r="AI78" s="30"/>
    </row>
    <row r="79" spans="1:35" x14ac:dyDescent="0.2">
      <c r="A79" s="31"/>
      <c r="B79" s="22"/>
      <c r="C79" s="129"/>
      <c r="D79" s="129"/>
      <c r="E79" s="129"/>
      <c r="F79" s="129"/>
      <c r="G79" s="129"/>
      <c r="H79" s="127"/>
      <c r="I79" s="23"/>
      <c r="J79" s="23"/>
      <c r="K79" s="127"/>
      <c r="L79" s="23"/>
      <c r="M79" s="23"/>
      <c r="N79" s="23"/>
      <c r="O79" s="23"/>
      <c r="P79" s="23"/>
      <c r="Q79" s="23"/>
      <c r="R79" s="23"/>
      <c r="S79" s="24"/>
      <c r="T79" s="83"/>
      <c r="U79" s="30"/>
      <c r="V79" s="128"/>
      <c r="W79" s="82"/>
      <c r="X79" s="29"/>
      <c r="Y79" s="29"/>
      <c r="Z79" s="29"/>
      <c r="AA79" s="29"/>
      <c r="AB79" s="29"/>
      <c r="AC79" s="29"/>
      <c r="AD79" s="29"/>
      <c r="AE79" s="29"/>
      <c r="AF79" s="29"/>
      <c r="AG79" s="29"/>
      <c r="AH79" s="29"/>
      <c r="AI79" s="30"/>
    </row>
    <row r="80" spans="1:35" x14ac:dyDescent="0.2">
      <c r="A80" s="31"/>
      <c r="B80" s="22"/>
      <c r="C80" s="158" t="s">
        <v>270</v>
      </c>
      <c r="D80" s="158"/>
      <c r="E80" s="129"/>
      <c r="F80" s="129"/>
      <c r="G80" s="129"/>
      <c r="H80" s="127"/>
      <c r="I80" s="23"/>
      <c r="J80" s="23"/>
      <c r="K80" s="127"/>
      <c r="L80" s="23"/>
      <c r="M80" s="23"/>
      <c r="N80" s="23"/>
      <c r="O80" s="23"/>
      <c r="P80" s="23"/>
      <c r="Q80" s="23"/>
      <c r="R80" s="23"/>
      <c r="S80" s="24"/>
      <c r="T80" s="83"/>
      <c r="U80" s="30"/>
      <c r="V80" s="128"/>
      <c r="W80" s="82"/>
      <c r="X80" s="29"/>
      <c r="Y80" s="29"/>
      <c r="Z80" s="29"/>
      <c r="AA80" s="29"/>
      <c r="AB80" s="29"/>
      <c r="AC80" s="29"/>
      <c r="AD80" s="29"/>
      <c r="AE80" s="29"/>
      <c r="AF80" s="29"/>
      <c r="AG80" s="29"/>
      <c r="AH80" s="29"/>
      <c r="AI80" s="30"/>
    </row>
    <row r="81" spans="1:35" x14ac:dyDescent="0.2">
      <c r="A81" s="31"/>
      <c r="B81" s="22"/>
      <c r="C81" s="129" t="s">
        <v>271</v>
      </c>
      <c r="D81" s="129"/>
      <c r="E81" s="129"/>
      <c r="F81" s="129" t="s">
        <v>272</v>
      </c>
      <c r="G81" s="129"/>
      <c r="H81" s="127" t="s">
        <v>202</v>
      </c>
      <c r="I81" s="23"/>
      <c r="J81" s="23" t="s">
        <v>276</v>
      </c>
      <c r="K81" s="127" t="s">
        <v>205</v>
      </c>
      <c r="L81" s="23"/>
      <c r="M81" s="23"/>
      <c r="N81" s="23"/>
      <c r="O81" s="23"/>
      <c r="P81" s="23"/>
      <c r="Q81" s="23"/>
      <c r="R81" s="23"/>
      <c r="S81" s="24"/>
      <c r="T81" s="83"/>
      <c r="U81" s="30"/>
      <c r="V81" s="128" t="s">
        <v>184</v>
      </c>
      <c r="W81" s="82">
        <v>2800000</v>
      </c>
      <c r="X81" s="29">
        <v>0</v>
      </c>
      <c r="Y81" s="29">
        <v>0</v>
      </c>
      <c r="Z81" s="29"/>
      <c r="AA81" s="29"/>
      <c r="AB81" s="29"/>
      <c r="AC81" s="29"/>
      <c r="AD81" s="29"/>
      <c r="AE81" s="29"/>
      <c r="AF81" s="29"/>
      <c r="AG81" s="29"/>
      <c r="AH81" s="29"/>
      <c r="AI81" s="30"/>
    </row>
    <row r="82" spans="1:35" x14ac:dyDescent="0.2">
      <c r="A82" s="31"/>
      <c r="B82" s="22"/>
      <c r="C82" s="129"/>
      <c r="D82" s="129"/>
      <c r="E82" s="129"/>
      <c r="F82" s="129"/>
      <c r="G82" s="129"/>
      <c r="H82" s="23"/>
      <c r="I82" s="23"/>
      <c r="J82" s="23"/>
      <c r="K82" s="23"/>
      <c r="L82" s="23"/>
      <c r="M82" s="23"/>
      <c r="N82" s="23"/>
      <c r="O82" s="23"/>
      <c r="P82" s="23"/>
      <c r="Q82" s="23"/>
      <c r="R82" s="23"/>
      <c r="S82" s="24"/>
      <c r="T82" s="83"/>
      <c r="U82" s="30"/>
      <c r="V82" s="128"/>
      <c r="W82" s="82"/>
      <c r="X82" s="29"/>
      <c r="Y82" s="29"/>
      <c r="Z82" s="29"/>
      <c r="AA82" s="29"/>
      <c r="AB82" s="29"/>
      <c r="AC82" s="29"/>
      <c r="AD82" s="29"/>
      <c r="AE82" s="29"/>
      <c r="AF82" s="29"/>
      <c r="AG82" s="29"/>
      <c r="AH82" s="29"/>
      <c r="AI82" s="30"/>
    </row>
    <row r="83" spans="1:35" x14ac:dyDescent="0.2">
      <c r="A83" s="31"/>
      <c r="B83" s="22"/>
      <c r="C83" s="158" t="s">
        <v>198</v>
      </c>
      <c r="D83" s="158"/>
      <c r="E83" s="158"/>
      <c r="F83" s="129"/>
      <c r="G83" s="129"/>
      <c r="J83" s="23"/>
      <c r="K83" s="23"/>
      <c r="L83" s="23"/>
      <c r="M83" s="23"/>
      <c r="N83" s="23"/>
      <c r="O83" s="23"/>
      <c r="P83" s="23"/>
      <c r="Q83" s="23"/>
      <c r="R83" s="23"/>
      <c r="S83" s="24"/>
      <c r="T83" s="83"/>
      <c r="U83" s="30"/>
      <c r="V83" s="128"/>
      <c r="W83" s="156">
        <f>SUM(W31:W81)</f>
        <v>18931906</v>
      </c>
      <c r="X83" s="156">
        <f>SUM(X31:X81)</f>
        <v>121584.79999999997</v>
      </c>
      <c r="Y83" s="156">
        <f>SUM(Y31:Y81)</f>
        <v>643016</v>
      </c>
      <c r="Z83" s="29"/>
      <c r="AA83" s="29"/>
      <c r="AB83" s="29"/>
      <c r="AC83" s="29"/>
      <c r="AD83" s="29"/>
      <c r="AE83" s="29"/>
      <c r="AF83" s="29"/>
      <c r="AG83" s="29"/>
      <c r="AH83" s="29"/>
      <c r="AI83" s="30"/>
    </row>
    <row r="84" spans="1:35" x14ac:dyDescent="0.2">
      <c r="A84" s="31"/>
      <c r="B84" s="22"/>
      <c r="C84" s="126" t="s">
        <v>199</v>
      </c>
      <c r="D84" s="127" t="s">
        <v>278</v>
      </c>
      <c r="E84" s="126"/>
      <c r="F84" s="127"/>
      <c r="G84" s="127"/>
      <c r="H84" s="127" t="s">
        <v>202</v>
      </c>
      <c r="I84" s="127"/>
      <c r="J84" s="127" t="s">
        <v>274</v>
      </c>
      <c r="K84" s="127" t="s">
        <v>205</v>
      </c>
      <c r="L84" s="23"/>
      <c r="M84" s="23"/>
      <c r="N84" s="23"/>
      <c r="O84" s="23"/>
      <c r="P84" s="23"/>
      <c r="Q84" s="23"/>
      <c r="R84" s="23"/>
      <c r="S84" s="24"/>
      <c r="T84" s="83"/>
      <c r="U84" s="30"/>
      <c r="V84" s="128" t="s">
        <v>184</v>
      </c>
      <c r="W84" s="156">
        <v>18931906</v>
      </c>
      <c r="X84" s="157">
        <v>121584.8</v>
      </c>
      <c r="Y84" s="157">
        <v>643016</v>
      </c>
      <c r="Z84" s="29"/>
      <c r="AA84" s="29"/>
      <c r="AB84" s="29"/>
      <c r="AC84" s="29"/>
      <c r="AD84" s="29"/>
      <c r="AE84" s="29"/>
      <c r="AF84" s="29"/>
      <c r="AG84" s="29"/>
      <c r="AH84" s="29"/>
      <c r="AI84" s="30"/>
    </row>
    <row r="85" spans="1:35" x14ac:dyDescent="0.2">
      <c r="A85" s="31"/>
      <c r="B85" s="22"/>
      <c r="C85" s="126"/>
      <c r="D85" s="127"/>
      <c r="E85" s="126"/>
      <c r="F85" s="127"/>
      <c r="G85" s="127"/>
      <c r="H85" s="127"/>
      <c r="I85" s="127"/>
      <c r="J85" s="127"/>
      <c r="K85" s="127"/>
      <c r="L85" s="23"/>
      <c r="M85" s="23"/>
      <c r="N85" s="23"/>
      <c r="O85" s="23"/>
      <c r="P85" s="23"/>
      <c r="Q85" s="23"/>
      <c r="R85" s="23"/>
      <c r="S85" s="24"/>
      <c r="T85" s="83"/>
      <c r="U85" s="30"/>
      <c r="V85" s="128"/>
      <c r="W85" s="211"/>
      <c r="X85" s="212"/>
      <c r="Y85" s="212"/>
      <c r="Z85" s="29"/>
      <c r="AA85" s="29"/>
      <c r="AB85" s="29"/>
      <c r="AC85" s="29"/>
      <c r="AD85" s="29"/>
      <c r="AE85" s="29"/>
      <c r="AF85" s="29"/>
      <c r="AG85" s="29"/>
      <c r="AH85" s="29"/>
      <c r="AI85" s="30"/>
    </row>
    <row r="86" spans="1:35" ht="18" x14ac:dyDescent="0.25">
      <c r="A86" s="31"/>
      <c r="B86" s="22"/>
      <c r="C86" s="136" t="s">
        <v>353</v>
      </c>
      <c r="D86" s="127"/>
      <c r="E86" s="126"/>
      <c r="F86" s="127"/>
      <c r="G86" s="127"/>
      <c r="H86" s="127"/>
      <c r="I86" s="127"/>
      <c r="J86" s="127"/>
      <c r="K86" s="127"/>
      <c r="L86" s="23"/>
      <c r="M86" s="23"/>
      <c r="N86" s="23"/>
      <c r="O86" s="23"/>
      <c r="P86" s="23"/>
      <c r="Q86" s="23"/>
      <c r="R86" s="23"/>
      <c r="S86" s="24"/>
      <c r="T86" s="83"/>
      <c r="U86" s="30"/>
      <c r="V86" s="128"/>
      <c r="W86" s="211"/>
      <c r="X86" s="212"/>
      <c r="Y86" s="212"/>
      <c r="Z86" s="29"/>
      <c r="AA86" s="29"/>
      <c r="AB86" s="29"/>
      <c r="AC86" s="29"/>
      <c r="AD86" s="29"/>
      <c r="AE86" s="29"/>
      <c r="AF86" s="29"/>
      <c r="AG86" s="29"/>
      <c r="AH86" s="29"/>
      <c r="AI86" s="30"/>
    </row>
    <row r="87" spans="1:35" x14ac:dyDescent="0.2">
      <c r="A87" s="31"/>
      <c r="B87" s="22"/>
      <c r="C87" s="126" t="s">
        <v>163</v>
      </c>
      <c r="D87" s="127"/>
      <c r="E87" s="126"/>
      <c r="F87" s="127"/>
      <c r="G87" s="127"/>
      <c r="H87" s="127"/>
      <c r="I87" s="127"/>
      <c r="J87" s="127"/>
      <c r="K87" s="127"/>
      <c r="L87" s="23"/>
      <c r="M87" s="23"/>
      <c r="N87" s="23"/>
      <c r="O87" s="23"/>
      <c r="P87" s="23"/>
      <c r="Q87" s="23"/>
      <c r="R87" s="23"/>
      <c r="S87" s="24"/>
      <c r="T87" s="83"/>
      <c r="U87" s="30"/>
      <c r="V87" s="128"/>
      <c r="W87" s="211"/>
      <c r="X87" s="212"/>
      <c r="Y87" s="212"/>
      <c r="Z87" s="29"/>
      <c r="AA87" s="29"/>
      <c r="AB87" s="29"/>
      <c r="AC87" s="29"/>
      <c r="AD87" s="29"/>
      <c r="AE87" s="29"/>
      <c r="AF87" s="29"/>
      <c r="AG87" s="29"/>
      <c r="AH87" s="29"/>
      <c r="AI87" s="30"/>
    </row>
    <row r="88" spans="1:35" x14ac:dyDescent="0.2">
      <c r="A88" s="31"/>
      <c r="B88" s="22"/>
      <c r="C88" s="127" t="s">
        <v>279</v>
      </c>
      <c r="D88" s="127"/>
      <c r="E88" s="126"/>
      <c r="F88" s="127" t="s">
        <v>280</v>
      </c>
      <c r="G88" s="127"/>
      <c r="H88" s="127" t="s">
        <v>202</v>
      </c>
      <c r="I88" s="127"/>
      <c r="J88" s="127" t="s">
        <v>273</v>
      </c>
      <c r="K88" s="127" t="s">
        <v>281</v>
      </c>
      <c r="L88" s="23"/>
      <c r="M88" s="23"/>
      <c r="N88" s="23"/>
      <c r="O88" s="23"/>
      <c r="P88" s="23"/>
      <c r="Q88" s="23"/>
      <c r="R88" s="23"/>
      <c r="S88" s="24"/>
      <c r="T88" s="83"/>
      <c r="U88" s="30"/>
      <c r="V88" s="128" t="s">
        <v>184</v>
      </c>
      <c r="W88" s="211">
        <v>-44563</v>
      </c>
      <c r="X88" s="212">
        <v>3383.2</v>
      </c>
      <c r="Y88" s="212">
        <v>-86713</v>
      </c>
      <c r="Z88" s="29"/>
      <c r="AA88" s="29"/>
      <c r="AB88" s="29"/>
      <c r="AC88" s="29"/>
      <c r="AD88" s="29"/>
      <c r="AE88" s="29"/>
      <c r="AF88" s="29"/>
      <c r="AG88" s="29"/>
      <c r="AH88" s="29"/>
      <c r="AI88" s="30"/>
    </row>
    <row r="89" spans="1:35" x14ac:dyDescent="0.2">
      <c r="A89" s="31"/>
      <c r="B89" s="22"/>
      <c r="C89" s="126"/>
      <c r="D89" s="127"/>
      <c r="E89" s="126"/>
      <c r="F89" s="127"/>
      <c r="G89" s="127"/>
      <c r="H89" s="127"/>
      <c r="I89" s="127"/>
      <c r="J89" s="127"/>
      <c r="K89" s="127"/>
      <c r="L89" s="23"/>
      <c r="M89" s="23"/>
      <c r="N89" s="23"/>
      <c r="O89" s="23"/>
      <c r="P89" s="23"/>
      <c r="Q89" s="23"/>
      <c r="R89" s="23"/>
      <c r="S89" s="24"/>
      <c r="T89" s="83"/>
      <c r="U89" s="30"/>
      <c r="V89" s="128"/>
      <c r="W89" s="211"/>
      <c r="X89" s="212"/>
      <c r="Y89" s="212"/>
      <c r="Z89" s="29"/>
      <c r="AA89" s="29"/>
      <c r="AB89" s="29"/>
      <c r="AC89" s="29"/>
      <c r="AD89" s="29"/>
      <c r="AE89" s="29"/>
      <c r="AF89" s="29"/>
      <c r="AG89" s="29"/>
      <c r="AH89" s="29"/>
      <c r="AI89" s="30"/>
    </row>
    <row r="90" spans="1:35" x14ac:dyDescent="0.2">
      <c r="A90" s="31"/>
      <c r="B90" s="22"/>
      <c r="C90" s="126" t="s">
        <v>282</v>
      </c>
      <c r="D90" s="127"/>
      <c r="E90" s="126"/>
      <c r="F90" s="127"/>
      <c r="G90" s="127"/>
      <c r="H90" s="127"/>
      <c r="I90" s="127"/>
      <c r="J90" s="127"/>
      <c r="K90" s="127"/>
      <c r="L90" s="23"/>
      <c r="M90" s="23"/>
      <c r="N90" s="23"/>
      <c r="O90" s="23"/>
      <c r="P90" s="23"/>
      <c r="Q90" s="23"/>
      <c r="R90" s="23"/>
      <c r="S90" s="24"/>
      <c r="T90" s="83"/>
      <c r="U90" s="30"/>
      <c r="V90" s="128"/>
      <c r="W90" s="211"/>
      <c r="X90" s="212"/>
      <c r="Y90" s="212"/>
      <c r="Z90" s="29"/>
      <c r="AA90" s="29"/>
      <c r="AB90" s="29"/>
      <c r="AC90" s="29"/>
      <c r="AD90" s="29"/>
      <c r="AE90" s="29"/>
      <c r="AF90" s="29"/>
      <c r="AG90" s="29"/>
      <c r="AH90" s="29"/>
      <c r="AI90" s="30"/>
    </row>
    <row r="91" spans="1:35" x14ac:dyDescent="0.2">
      <c r="A91" s="31"/>
      <c r="B91" s="22"/>
      <c r="C91" s="127" t="s">
        <v>174</v>
      </c>
      <c r="D91" s="127"/>
      <c r="E91" s="126"/>
      <c r="F91" s="127" t="s">
        <v>283</v>
      </c>
      <c r="G91" s="127"/>
      <c r="H91" s="127" t="s">
        <v>202</v>
      </c>
      <c r="I91" s="127"/>
      <c r="J91" s="127" t="s">
        <v>273</v>
      </c>
      <c r="K91" s="127" t="s">
        <v>281</v>
      </c>
      <c r="L91" s="23"/>
      <c r="M91" s="23"/>
      <c r="N91" s="23"/>
      <c r="O91" s="23"/>
      <c r="P91" s="23"/>
      <c r="Q91" s="23"/>
      <c r="R91" s="23"/>
      <c r="S91" s="24"/>
      <c r="T91" s="83"/>
      <c r="U91" s="30"/>
      <c r="V91" s="128" t="s">
        <v>184</v>
      </c>
      <c r="W91" s="211">
        <v>1180580</v>
      </c>
      <c r="X91" s="212">
        <v>18762.38</v>
      </c>
      <c r="Y91" s="212">
        <v>0</v>
      </c>
      <c r="Z91" s="29"/>
      <c r="AA91" s="29"/>
      <c r="AB91" s="29"/>
      <c r="AC91" s="29"/>
      <c r="AD91" s="29"/>
      <c r="AE91" s="29"/>
      <c r="AF91" s="29"/>
      <c r="AG91" s="29"/>
      <c r="AH91" s="29"/>
      <c r="AI91" s="30"/>
    </row>
    <row r="92" spans="1:35" x14ac:dyDescent="0.2">
      <c r="A92" s="31"/>
      <c r="B92" s="22"/>
      <c r="C92" s="127" t="s">
        <v>284</v>
      </c>
      <c r="D92" s="127"/>
      <c r="E92" s="126"/>
      <c r="F92" s="127" t="s">
        <v>285</v>
      </c>
      <c r="G92" s="127"/>
      <c r="H92" s="127" t="s">
        <v>202</v>
      </c>
      <c r="I92" s="127"/>
      <c r="J92" s="127" t="s">
        <v>273</v>
      </c>
      <c r="K92" s="127" t="s">
        <v>281</v>
      </c>
      <c r="L92" s="23"/>
      <c r="M92" s="23"/>
      <c r="N92" s="23"/>
      <c r="O92" s="23"/>
      <c r="P92" s="23"/>
      <c r="Q92" s="23"/>
      <c r="R92" s="23"/>
      <c r="S92" s="24"/>
      <c r="T92" s="83"/>
      <c r="U92" s="30"/>
      <c r="V92" s="128" t="s">
        <v>184</v>
      </c>
      <c r="W92" s="211">
        <v>697468</v>
      </c>
      <c r="X92" s="212">
        <v>133788.13</v>
      </c>
      <c r="Y92" s="212">
        <v>420048</v>
      </c>
      <c r="Z92" s="29"/>
      <c r="AA92" s="29"/>
      <c r="AB92" s="29"/>
      <c r="AC92" s="29"/>
      <c r="AD92" s="29"/>
      <c r="AE92" s="29"/>
      <c r="AF92" s="29"/>
      <c r="AG92" s="29"/>
      <c r="AH92" s="29"/>
      <c r="AI92" s="30"/>
    </row>
    <row r="93" spans="1:35" x14ac:dyDescent="0.2">
      <c r="A93" s="31"/>
      <c r="B93" s="22"/>
      <c r="C93" s="126"/>
      <c r="D93" s="127"/>
      <c r="E93" s="126"/>
      <c r="F93" s="127"/>
      <c r="G93" s="127"/>
      <c r="H93" s="127"/>
      <c r="I93" s="127"/>
      <c r="J93" s="127"/>
      <c r="K93" s="127"/>
      <c r="L93" s="23"/>
      <c r="M93" s="23"/>
      <c r="N93" s="23"/>
      <c r="O93" s="23"/>
      <c r="P93" s="23"/>
      <c r="Q93" s="23"/>
      <c r="R93" s="23"/>
      <c r="S93" s="24"/>
      <c r="T93" s="83"/>
      <c r="U93" s="30"/>
      <c r="V93" s="128"/>
      <c r="W93" s="211"/>
      <c r="X93" s="212"/>
      <c r="Y93" s="212"/>
      <c r="Z93" s="29"/>
      <c r="AA93" s="29"/>
      <c r="AB93" s="29"/>
      <c r="AC93" s="29"/>
      <c r="AD93" s="29"/>
      <c r="AE93" s="29"/>
      <c r="AF93" s="29"/>
      <c r="AG93" s="29"/>
      <c r="AH93" s="29"/>
      <c r="AI93" s="30"/>
    </row>
    <row r="94" spans="1:35" x14ac:dyDescent="0.2">
      <c r="A94" s="31"/>
      <c r="B94" s="22"/>
      <c r="C94" s="126" t="s">
        <v>222</v>
      </c>
      <c r="D94" s="127"/>
      <c r="E94" s="126"/>
      <c r="F94" s="127"/>
      <c r="G94" s="127"/>
      <c r="H94" s="127"/>
      <c r="I94" s="127"/>
      <c r="J94" s="127"/>
      <c r="K94" s="127"/>
      <c r="L94" s="23"/>
      <c r="M94" s="23"/>
      <c r="N94" s="23"/>
      <c r="O94" s="23"/>
      <c r="P94" s="23"/>
      <c r="Q94" s="23"/>
      <c r="R94" s="23"/>
      <c r="S94" s="24"/>
      <c r="T94" s="83"/>
      <c r="U94" s="30"/>
      <c r="V94" s="128"/>
      <c r="W94" s="211"/>
      <c r="X94" s="212"/>
      <c r="Y94" s="212"/>
      <c r="Z94" s="29"/>
      <c r="AA94" s="29"/>
      <c r="AB94" s="29"/>
      <c r="AC94" s="29"/>
      <c r="AD94" s="29"/>
      <c r="AE94" s="29"/>
      <c r="AF94" s="29"/>
      <c r="AG94" s="29"/>
      <c r="AH94" s="29"/>
      <c r="AI94" s="30"/>
    </row>
    <row r="95" spans="1:35" x14ac:dyDescent="0.2">
      <c r="A95" s="31"/>
      <c r="B95" s="22"/>
      <c r="C95" s="127" t="s">
        <v>286</v>
      </c>
      <c r="D95" s="127"/>
      <c r="E95" s="126"/>
      <c r="F95" s="127" t="s">
        <v>287</v>
      </c>
      <c r="G95" s="127"/>
      <c r="H95" s="127" t="s">
        <v>202</v>
      </c>
      <c r="I95" s="127"/>
      <c r="J95" s="127" t="s">
        <v>273</v>
      </c>
      <c r="K95" s="127" t="s">
        <v>281</v>
      </c>
      <c r="L95" s="23"/>
      <c r="M95" s="23"/>
      <c r="N95" s="23"/>
      <c r="O95" s="23"/>
      <c r="P95" s="23"/>
      <c r="Q95" s="23"/>
      <c r="R95" s="23"/>
      <c r="S95" s="24"/>
      <c r="T95" s="83"/>
      <c r="U95" s="30"/>
      <c r="V95" s="128" t="s">
        <v>184</v>
      </c>
      <c r="W95" s="211">
        <v>409435</v>
      </c>
      <c r="X95" s="212">
        <v>0</v>
      </c>
      <c r="Y95" s="212">
        <v>265745</v>
      </c>
      <c r="Z95" s="29"/>
      <c r="AA95" s="29"/>
      <c r="AB95" s="29"/>
      <c r="AC95" s="29"/>
      <c r="AD95" s="29"/>
      <c r="AE95" s="29"/>
      <c r="AF95" s="29"/>
      <c r="AG95" s="29"/>
      <c r="AH95" s="29"/>
      <c r="AI95" s="30"/>
    </row>
    <row r="96" spans="1:35" x14ac:dyDescent="0.2">
      <c r="A96" s="31"/>
      <c r="B96" s="22"/>
      <c r="C96" s="127" t="s">
        <v>288</v>
      </c>
      <c r="D96" s="127"/>
      <c r="E96" s="126"/>
      <c r="F96" s="127" t="s">
        <v>289</v>
      </c>
      <c r="G96" s="127"/>
      <c r="H96" s="127" t="s">
        <v>202</v>
      </c>
      <c r="I96" s="127"/>
      <c r="J96" s="127" t="s">
        <v>273</v>
      </c>
      <c r="K96" s="127" t="s">
        <v>281</v>
      </c>
      <c r="L96" s="23"/>
      <c r="M96" s="23"/>
      <c r="N96" s="23"/>
      <c r="O96" s="23"/>
      <c r="P96" s="23"/>
      <c r="Q96" s="23"/>
      <c r="R96" s="23"/>
      <c r="S96" s="24"/>
      <c r="T96" s="83"/>
      <c r="U96" s="30"/>
      <c r="V96" s="128" t="s">
        <v>184</v>
      </c>
      <c r="W96" s="211">
        <v>112516</v>
      </c>
      <c r="X96" s="212">
        <v>81638.429999999993</v>
      </c>
      <c r="Y96" s="212">
        <v>12456</v>
      </c>
      <c r="Z96" s="29"/>
      <c r="AA96" s="29"/>
      <c r="AB96" s="29"/>
      <c r="AC96" s="29"/>
      <c r="AD96" s="29"/>
      <c r="AE96" s="29"/>
      <c r="AF96" s="29"/>
      <c r="AG96" s="29"/>
      <c r="AH96" s="29"/>
      <c r="AI96" s="30"/>
    </row>
    <row r="97" spans="1:35" x14ac:dyDescent="0.2">
      <c r="A97" s="31"/>
      <c r="B97" s="22"/>
      <c r="C97" s="126"/>
      <c r="D97" s="127"/>
      <c r="E97" s="126"/>
      <c r="F97" s="127"/>
      <c r="G97" s="127"/>
      <c r="H97" s="127"/>
      <c r="I97" s="127"/>
      <c r="J97" s="127"/>
      <c r="K97" s="127"/>
      <c r="L97" s="23"/>
      <c r="M97" s="23"/>
      <c r="N97" s="23"/>
      <c r="O97" s="23"/>
      <c r="P97" s="23"/>
      <c r="Q97" s="23"/>
      <c r="R97" s="23"/>
      <c r="S97" s="24"/>
      <c r="T97" s="83"/>
      <c r="U97" s="30"/>
      <c r="V97" s="128"/>
      <c r="W97" s="211"/>
      <c r="X97" s="212"/>
      <c r="Y97" s="212"/>
      <c r="Z97" s="29"/>
      <c r="AA97" s="29"/>
      <c r="AB97" s="29"/>
      <c r="AC97" s="29"/>
      <c r="AD97" s="29"/>
      <c r="AE97" s="29"/>
      <c r="AF97" s="29"/>
      <c r="AG97" s="29"/>
      <c r="AH97" s="29"/>
      <c r="AI97" s="30"/>
    </row>
    <row r="98" spans="1:35" x14ac:dyDescent="0.2">
      <c r="A98" s="31"/>
      <c r="B98" s="22"/>
      <c r="C98" s="126" t="s">
        <v>290</v>
      </c>
      <c r="D98" s="127"/>
      <c r="E98" s="126"/>
      <c r="F98" s="127"/>
      <c r="G98" s="127"/>
      <c r="H98" s="127"/>
      <c r="I98" s="127"/>
      <c r="J98" s="127"/>
      <c r="K98" s="127"/>
      <c r="L98" s="23"/>
      <c r="M98" s="23"/>
      <c r="N98" s="23"/>
      <c r="O98" s="23"/>
      <c r="P98" s="23"/>
      <c r="Q98" s="23"/>
      <c r="R98" s="23"/>
      <c r="S98" s="24"/>
      <c r="T98" s="83"/>
      <c r="U98" s="30"/>
      <c r="V98" s="128"/>
      <c r="W98" s="211"/>
      <c r="X98" s="212"/>
      <c r="Y98" s="212"/>
      <c r="Z98" s="29"/>
      <c r="AA98" s="29"/>
      <c r="AB98" s="29"/>
      <c r="AC98" s="29"/>
      <c r="AD98" s="29"/>
      <c r="AE98" s="29"/>
      <c r="AF98" s="29"/>
      <c r="AG98" s="29"/>
      <c r="AH98" s="29"/>
      <c r="AI98" s="30"/>
    </row>
    <row r="99" spans="1:35" x14ac:dyDescent="0.2">
      <c r="A99" s="31"/>
      <c r="B99" s="22"/>
      <c r="C99" s="127" t="s">
        <v>291</v>
      </c>
      <c r="D99" s="127"/>
      <c r="E99" s="126"/>
      <c r="F99" s="127" t="s">
        <v>292</v>
      </c>
      <c r="G99" s="127"/>
      <c r="H99" s="127" t="s">
        <v>202</v>
      </c>
      <c r="I99" s="127"/>
      <c r="J99" s="127" t="s">
        <v>273</v>
      </c>
      <c r="K99" s="127" t="s">
        <v>281</v>
      </c>
      <c r="L99" s="23"/>
      <c r="M99" s="23"/>
      <c r="N99" s="23"/>
      <c r="O99" s="23"/>
      <c r="P99" s="23"/>
      <c r="Q99" s="23"/>
      <c r="R99" s="23"/>
      <c r="S99" s="24"/>
      <c r="T99" s="83"/>
      <c r="U99" s="30"/>
      <c r="V99" s="128" t="s">
        <v>184</v>
      </c>
      <c r="W99" s="211">
        <v>1160403</v>
      </c>
      <c r="X99" s="212">
        <v>441910.29</v>
      </c>
      <c r="Y99" s="212">
        <v>529803</v>
      </c>
      <c r="Z99" s="29"/>
      <c r="AA99" s="29"/>
      <c r="AB99" s="29"/>
      <c r="AC99" s="29"/>
      <c r="AD99" s="29"/>
      <c r="AE99" s="29"/>
      <c r="AF99" s="29"/>
      <c r="AG99" s="29"/>
      <c r="AH99" s="29"/>
      <c r="AI99" s="30"/>
    </row>
    <row r="100" spans="1:35" x14ac:dyDescent="0.2">
      <c r="A100" s="31"/>
      <c r="B100" s="22"/>
      <c r="C100" s="127" t="s">
        <v>290</v>
      </c>
      <c r="D100" s="127"/>
      <c r="E100" s="126"/>
      <c r="F100" s="127" t="s">
        <v>293</v>
      </c>
      <c r="G100" s="127"/>
      <c r="H100" s="127" t="s">
        <v>202</v>
      </c>
      <c r="I100" s="127"/>
      <c r="J100" s="127" t="s">
        <v>273</v>
      </c>
      <c r="K100" s="127" t="s">
        <v>281</v>
      </c>
      <c r="L100" s="23"/>
      <c r="M100" s="23"/>
      <c r="N100" s="23"/>
      <c r="O100" s="23"/>
      <c r="P100" s="23"/>
      <c r="Q100" s="23"/>
      <c r="R100" s="23"/>
      <c r="S100" s="24"/>
      <c r="T100" s="83"/>
      <c r="U100" s="30"/>
      <c r="V100" s="128" t="s">
        <v>184</v>
      </c>
      <c r="W100" s="211">
        <v>104870</v>
      </c>
      <c r="X100" s="212">
        <v>0</v>
      </c>
      <c r="Y100" s="212">
        <v>0</v>
      </c>
      <c r="Z100" s="29"/>
      <c r="AA100" s="29"/>
      <c r="AB100" s="29"/>
      <c r="AC100" s="29"/>
      <c r="AD100" s="29"/>
      <c r="AE100" s="29"/>
      <c r="AF100" s="29"/>
      <c r="AG100" s="29"/>
      <c r="AH100" s="29"/>
      <c r="AI100" s="30"/>
    </row>
    <row r="101" spans="1:35" x14ac:dyDescent="0.2">
      <c r="A101" s="31"/>
      <c r="B101" s="22"/>
      <c r="C101" s="126"/>
      <c r="D101" s="127"/>
      <c r="E101" s="126"/>
      <c r="F101" s="127"/>
      <c r="G101" s="127"/>
      <c r="H101" s="127"/>
      <c r="I101" s="127"/>
      <c r="J101" s="127"/>
      <c r="K101" s="127"/>
      <c r="L101" s="23"/>
      <c r="M101" s="23"/>
      <c r="N101" s="23"/>
      <c r="O101" s="23"/>
      <c r="P101" s="23"/>
      <c r="Q101" s="23"/>
      <c r="R101" s="23"/>
      <c r="S101" s="24"/>
      <c r="T101" s="83"/>
      <c r="U101" s="30"/>
      <c r="V101" s="128"/>
      <c r="W101" s="211"/>
      <c r="X101" s="212"/>
      <c r="Y101" s="212"/>
      <c r="Z101" s="29"/>
      <c r="AA101" s="29"/>
      <c r="AB101" s="29"/>
      <c r="AC101" s="29"/>
      <c r="AD101" s="29"/>
      <c r="AE101" s="29"/>
      <c r="AF101" s="29"/>
      <c r="AG101" s="29"/>
      <c r="AH101" s="29"/>
      <c r="AI101" s="30"/>
    </row>
    <row r="102" spans="1:35" x14ac:dyDescent="0.2">
      <c r="A102" s="31"/>
      <c r="B102" s="22"/>
      <c r="C102" s="126" t="s">
        <v>170</v>
      </c>
      <c r="D102" s="127"/>
      <c r="E102" s="126"/>
      <c r="F102" s="127"/>
      <c r="G102" s="127"/>
      <c r="H102" s="127"/>
      <c r="I102" s="127"/>
      <c r="J102" s="127"/>
      <c r="K102" s="127"/>
      <c r="L102" s="23"/>
      <c r="M102" s="23"/>
      <c r="N102" s="23"/>
      <c r="O102" s="23"/>
      <c r="P102" s="23"/>
      <c r="Q102" s="23"/>
      <c r="R102" s="23"/>
      <c r="S102" s="24"/>
      <c r="T102" s="83"/>
      <c r="U102" s="30"/>
      <c r="V102" s="128"/>
      <c r="W102" s="211"/>
      <c r="X102" s="212"/>
      <c r="Y102" s="212"/>
      <c r="Z102" s="29"/>
      <c r="AA102" s="29"/>
      <c r="AB102" s="29"/>
      <c r="AC102" s="29"/>
      <c r="AD102" s="29"/>
      <c r="AE102" s="29"/>
      <c r="AF102" s="29"/>
      <c r="AG102" s="29"/>
      <c r="AH102" s="29"/>
      <c r="AI102" s="30"/>
    </row>
    <row r="103" spans="1:35" x14ac:dyDescent="0.2">
      <c r="A103" s="31"/>
      <c r="B103" s="22"/>
      <c r="C103" s="127" t="s">
        <v>294</v>
      </c>
      <c r="D103" s="127"/>
      <c r="E103" s="126"/>
      <c r="F103" s="127" t="s">
        <v>295</v>
      </c>
      <c r="G103" s="127"/>
      <c r="H103" s="127" t="s">
        <v>202</v>
      </c>
      <c r="I103" s="127"/>
      <c r="J103" s="127" t="s">
        <v>273</v>
      </c>
      <c r="K103" s="127" t="s">
        <v>281</v>
      </c>
      <c r="L103" s="23"/>
      <c r="M103" s="23"/>
      <c r="N103" s="23"/>
      <c r="O103" s="23"/>
      <c r="P103" s="23"/>
      <c r="Q103" s="23"/>
      <c r="R103" s="23"/>
      <c r="S103" s="24"/>
      <c r="T103" s="83"/>
      <c r="U103" s="30"/>
      <c r="V103" s="128" t="s">
        <v>184</v>
      </c>
      <c r="W103" s="211">
        <v>-302000</v>
      </c>
      <c r="X103" s="212">
        <v>720000</v>
      </c>
      <c r="Y103" s="212">
        <v>-302000</v>
      </c>
      <c r="Z103" s="29"/>
      <c r="AA103" s="29"/>
      <c r="AB103" s="29"/>
      <c r="AC103" s="29"/>
      <c r="AD103" s="29"/>
      <c r="AE103" s="29"/>
      <c r="AF103" s="29"/>
      <c r="AG103" s="29"/>
      <c r="AH103" s="29"/>
      <c r="AI103" s="30"/>
    </row>
    <row r="104" spans="1:35" x14ac:dyDescent="0.2">
      <c r="A104" s="31"/>
      <c r="B104" s="22"/>
      <c r="C104" s="127" t="s">
        <v>296</v>
      </c>
      <c r="D104" s="127"/>
      <c r="E104" s="126"/>
      <c r="F104" s="127" t="s">
        <v>297</v>
      </c>
      <c r="G104" s="127"/>
      <c r="H104" s="127" t="s">
        <v>202</v>
      </c>
      <c r="I104" s="127"/>
      <c r="J104" s="127" t="s">
        <v>273</v>
      </c>
      <c r="K104" s="127" t="s">
        <v>281</v>
      </c>
      <c r="L104" s="23"/>
      <c r="M104" s="23"/>
      <c r="N104" s="23"/>
      <c r="O104" s="23"/>
      <c r="P104" s="23"/>
      <c r="Q104" s="23"/>
      <c r="R104" s="23"/>
      <c r="S104" s="24"/>
      <c r="T104" s="83"/>
      <c r="U104" s="30"/>
      <c r="V104" s="128" t="s">
        <v>184</v>
      </c>
      <c r="W104" s="211">
        <v>0</v>
      </c>
      <c r="X104" s="212">
        <v>0</v>
      </c>
      <c r="Y104" s="212">
        <v>0</v>
      </c>
      <c r="Z104" s="29"/>
      <c r="AA104" s="29"/>
      <c r="AB104" s="29"/>
      <c r="AC104" s="29"/>
      <c r="AD104" s="29"/>
      <c r="AE104" s="29"/>
      <c r="AF104" s="29"/>
      <c r="AG104" s="29"/>
      <c r="AH104" s="29"/>
      <c r="AI104" s="30"/>
    </row>
    <row r="105" spans="1:35" x14ac:dyDescent="0.2">
      <c r="A105" s="31"/>
      <c r="B105" s="22"/>
      <c r="C105" s="127" t="s">
        <v>298</v>
      </c>
      <c r="D105" s="127"/>
      <c r="E105" s="126"/>
      <c r="F105" s="127" t="s">
        <v>299</v>
      </c>
      <c r="G105" s="127"/>
      <c r="H105" s="127" t="s">
        <v>202</v>
      </c>
      <c r="I105" s="127"/>
      <c r="J105" s="127" t="s">
        <v>273</v>
      </c>
      <c r="K105" s="127" t="s">
        <v>281</v>
      </c>
      <c r="L105" s="23"/>
      <c r="M105" s="23"/>
      <c r="N105" s="23"/>
      <c r="O105" s="23"/>
      <c r="P105" s="23"/>
      <c r="Q105" s="23"/>
      <c r="R105" s="23"/>
      <c r="S105" s="24"/>
      <c r="T105" s="83"/>
      <c r="U105" s="30"/>
      <c r="V105" s="128" t="s">
        <v>184</v>
      </c>
      <c r="W105" s="211">
        <v>0</v>
      </c>
      <c r="X105" s="212">
        <v>156510</v>
      </c>
      <c r="Y105" s="212">
        <v>0</v>
      </c>
      <c r="Z105" s="29"/>
      <c r="AA105" s="29"/>
      <c r="AB105" s="29"/>
      <c r="AC105" s="29"/>
      <c r="AD105" s="29"/>
      <c r="AE105" s="29"/>
      <c r="AF105" s="29"/>
      <c r="AG105" s="29"/>
      <c r="AH105" s="29"/>
      <c r="AI105" s="30"/>
    </row>
    <row r="106" spans="1:35" x14ac:dyDescent="0.2">
      <c r="A106" s="31"/>
      <c r="B106" s="22"/>
      <c r="C106" s="127" t="s">
        <v>300</v>
      </c>
      <c r="D106" s="127"/>
      <c r="E106" s="126"/>
      <c r="F106" s="127" t="s">
        <v>301</v>
      </c>
      <c r="G106" s="127"/>
      <c r="H106" s="127" t="s">
        <v>202</v>
      </c>
      <c r="I106" s="127"/>
      <c r="J106" s="127" t="s">
        <v>273</v>
      </c>
      <c r="K106" s="127" t="s">
        <v>281</v>
      </c>
      <c r="L106" s="23"/>
      <c r="M106" s="23"/>
      <c r="N106" s="23"/>
      <c r="O106" s="23"/>
      <c r="P106" s="23"/>
      <c r="Q106" s="23"/>
      <c r="R106" s="23"/>
      <c r="S106" s="24"/>
      <c r="T106" s="83"/>
      <c r="U106" s="30"/>
      <c r="V106" s="128" t="s">
        <v>184</v>
      </c>
      <c r="W106" s="211">
        <v>0</v>
      </c>
      <c r="X106" s="212">
        <v>0</v>
      </c>
      <c r="Y106" s="212">
        <v>0</v>
      </c>
      <c r="Z106" s="29"/>
      <c r="AA106" s="29"/>
      <c r="AB106" s="29"/>
      <c r="AC106" s="29"/>
      <c r="AD106" s="29"/>
      <c r="AE106" s="29"/>
      <c r="AF106" s="29"/>
      <c r="AG106" s="29"/>
      <c r="AH106" s="29"/>
      <c r="AI106" s="30"/>
    </row>
    <row r="107" spans="1:35" x14ac:dyDescent="0.2">
      <c r="A107" s="31"/>
      <c r="B107" s="22"/>
      <c r="C107" s="127" t="s">
        <v>302</v>
      </c>
      <c r="D107" s="127"/>
      <c r="E107" s="126"/>
      <c r="F107" s="127" t="s">
        <v>303</v>
      </c>
      <c r="G107" s="127"/>
      <c r="H107" s="127" t="s">
        <v>202</v>
      </c>
      <c r="I107" s="127"/>
      <c r="J107" s="127" t="s">
        <v>273</v>
      </c>
      <c r="K107" s="127" t="s">
        <v>281</v>
      </c>
      <c r="L107" s="23"/>
      <c r="M107" s="23"/>
      <c r="N107" s="23"/>
      <c r="O107" s="23"/>
      <c r="P107" s="23"/>
      <c r="Q107" s="23"/>
      <c r="R107" s="23"/>
      <c r="S107" s="24"/>
      <c r="T107" s="83"/>
      <c r="U107" s="30"/>
      <c r="V107" s="128" t="s">
        <v>184</v>
      </c>
      <c r="W107" s="211">
        <v>0</v>
      </c>
      <c r="X107" s="212">
        <v>0</v>
      </c>
      <c r="Y107" s="212">
        <v>0</v>
      </c>
      <c r="Z107" s="29"/>
      <c r="AA107" s="29"/>
      <c r="AB107" s="29"/>
      <c r="AC107" s="29"/>
      <c r="AD107" s="29"/>
      <c r="AE107" s="29"/>
      <c r="AF107" s="29"/>
      <c r="AG107" s="29"/>
      <c r="AH107" s="29"/>
      <c r="AI107" s="30"/>
    </row>
    <row r="108" spans="1:35" x14ac:dyDescent="0.2">
      <c r="A108" s="31"/>
      <c r="B108" s="22"/>
      <c r="C108" s="127" t="s">
        <v>304</v>
      </c>
      <c r="D108" s="127"/>
      <c r="E108" s="126"/>
      <c r="F108" s="127" t="s">
        <v>305</v>
      </c>
      <c r="G108" s="127"/>
      <c r="H108" s="127" t="s">
        <v>202</v>
      </c>
      <c r="I108" s="127"/>
      <c r="J108" s="127" t="s">
        <v>273</v>
      </c>
      <c r="K108" s="127" t="s">
        <v>281</v>
      </c>
      <c r="L108" s="23"/>
      <c r="M108" s="23"/>
      <c r="N108" s="23"/>
      <c r="O108" s="23"/>
      <c r="P108" s="23"/>
      <c r="Q108" s="23"/>
      <c r="R108" s="23"/>
      <c r="S108" s="24"/>
      <c r="T108" s="83"/>
      <c r="U108" s="30"/>
      <c r="V108" s="128" t="s">
        <v>184</v>
      </c>
      <c r="W108" s="211">
        <v>-11000</v>
      </c>
      <c r="X108" s="212">
        <v>0</v>
      </c>
      <c r="Y108" s="212">
        <v>-11000</v>
      </c>
      <c r="Z108" s="29"/>
      <c r="AA108" s="29"/>
      <c r="AB108" s="29"/>
      <c r="AC108" s="29"/>
      <c r="AD108" s="29"/>
      <c r="AE108" s="29"/>
      <c r="AF108" s="29"/>
      <c r="AG108" s="29"/>
      <c r="AH108" s="29"/>
      <c r="AI108" s="30"/>
    </row>
    <row r="109" spans="1:35" x14ac:dyDescent="0.2">
      <c r="A109" s="31"/>
      <c r="B109" s="22"/>
      <c r="C109" s="127" t="s">
        <v>306</v>
      </c>
      <c r="D109" s="127"/>
      <c r="E109" s="126"/>
      <c r="F109" s="127" t="s">
        <v>307</v>
      </c>
      <c r="G109" s="127"/>
      <c r="H109" s="127" t="s">
        <v>202</v>
      </c>
      <c r="I109" s="127"/>
      <c r="J109" s="127" t="s">
        <v>273</v>
      </c>
      <c r="K109" s="127" t="s">
        <v>281</v>
      </c>
      <c r="L109" s="23"/>
      <c r="M109" s="23"/>
      <c r="N109" s="23"/>
      <c r="O109" s="23"/>
      <c r="P109" s="23"/>
      <c r="Q109" s="23"/>
      <c r="R109" s="23"/>
      <c r="S109" s="24"/>
      <c r="T109" s="83"/>
      <c r="U109" s="30"/>
      <c r="V109" s="128" t="s">
        <v>184</v>
      </c>
      <c r="W109" s="211">
        <v>0</v>
      </c>
      <c r="X109" s="212">
        <v>0</v>
      </c>
      <c r="Y109" s="212">
        <v>0</v>
      </c>
      <c r="Z109" s="29"/>
      <c r="AA109" s="29"/>
      <c r="AB109" s="29"/>
      <c r="AC109" s="29"/>
      <c r="AD109" s="29"/>
      <c r="AE109" s="29"/>
      <c r="AF109" s="29"/>
      <c r="AG109" s="29"/>
      <c r="AH109" s="29"/>
      <c r="AI109" s="30"/>
    </row>
    <row r="110" spans="1:35" x14ac:dyDescent="0.2">
      <c r="A110" s="31"/>
      <c r="B110" s="22"/>
      <c r="C110" s="127" t="s">
        <v>308</v>
      </c>
      <c r="D110" s="127"/>
      <c r="E110" s="126"/>
      <c r="F110" s="127" t="s">
        <v>309</v>
      </c>
      <c r="G110" s="127"/>
      <c r="H110" s="127" t="s">
        <v>202</v>
      </c>
      <c r="I110" s="127"/>
      <c r="J110" s="127" t="s">
        <v>273</v>
      </c>
      <c r="K110" s="127" t="s">
        <v>281</v>
      </c>
      <c r="L110" s="23"/>
      <c r="M110" s="23"/>
      <c r="N110" s="23"/>
      <c r="O110" s="23"/>
      <c r="P110" s="23"/>
      <c r="Q110" s="23"/>
      <c r="R110" s="23"/>
      <c r="S110" s="24"/>
      <c r="T110" s="83"/>
      <c r="U110" s="30"/>
      <c r="V110" s="128" t="s">
        <v>184</v>
      </c>
      <c r="W110" s="211">
        <v>0</v>
      </c>
      <c r="X110" s="212">
        <v>0</v>
      </c>
      <c r="Y110" s="212">
        <v>0</v>
      </c>
      <c r="Z110" s="29"/>
      <c r="AA110" s="29"/>
      <c r="AB110" s="29"/>
      <c r="AC110" s="29"/>
      <c r="AD110" s="29"/>
      <c r="AE110" s="29"/>
      <c r="AF110" s="29"/>
      <c r="AG110" s="29"/>
      <c r="AH110" s="29"/>
      <c r="AI110" s="30"/>
    </row>
    <row r="111" spans="1:35" x14ac:dyDescent="0.2">
      <c r="A111" s="31"/>
      <c r="B111" s="22"/>
      <c r="C111" s="127" t="s">
        <v>312</v>
      </c>
      <c r="D111" s="127"/>
      <c r="E111" s="126"/>
      <c r="F111" s="127" t="s">
        <v>313</v>
      </c>
      <c r="G111" s="127"/>
      <c r="H111" s="127" t="s">
        <v>202</v>
      </c>
      <c r="I111" s="127"/>
      <c r="J111" s="127" t="s">
        <v>273</v>
      </c>
      <c r="K111" s="127" t="s">
        <v>281</v>
      </c>
      <c r="L111" s="23"/>
      <c r="M111" s="23"/>
      <c r="N111" s="23"/>
      <c r="O111" s="23"/>
      <c r="P111" s="23"/>
      <c r="Q111" s="23"/>
      <c r="R111" s="23"/>
      <c r="S111" s="24"/>
      <c r="T111" s="83"/>
      <c r="U111" s="30"/>
      <c r="V111" s="128" t="s">
        <v>184</v>
      </c>
      <c r="W111" s="211">
        <v>256495</v>
      </c>
      <c r="X111" s="212">
        <v>0</v>
      </c>
      <c r="Y111" s="212">
        <v>256495</v>
      </c>
      <c r="Z111" s="29"/>
      <c r="AA111" s="29"/>
      <c r="AB111" s="29"/>
      <c r="AC111" s="29"/>
      <c r="AD111" s="29"/>
      <c r="AE111" s="29"/>
      <c r="AF111" s="29"/>
      <c r="AG111" s="29"/>
      <c r="AH111" s="29"/>
      <c r="AI111" s="30"/>
    </row>
    <row r="112" spans="1:35" x14ac:dyDescent="0.2">
      <c r="A112" s="31"/>
      <c r="B112" s="22"/>
      <c r="C112" s="126"/>
      <c r="D112" s="127"/>
      <c r="E112" s="126"/>
      <c r="F112" s="127"/>
      <c r="G112" s="127"/>
      <c r="H112" s="127"/>
      <c r="I112" s="127"/>
      <c r="J112" s="127"/>
      <c r="K112" s="127"/>
      <c r="L112" s="23"/>
      <c r="M112" s="23"/>
      <c r="N112" s="23"/>
      <c r="O112" s="23"/>
      <c r="P112" s="23"/>
      <c r="Q112" s="23"/>
      <c r="R112" s="23"/>
      <c r="S112" s="24"/>
      <c r="T112" s="83"/>
      <c r="U112" s="30"/>
      <c r="V112" s="128"/>
      <c r="W112" s="211"/>
      <c r="X112" s="212"/>
      <c r="Y112" s="212"/>
      <c r="Z112" s="29"/>
      <c r="AA112" s="29"/>
      <c r="AB112" s="29"/>
      <c r="AC112" s="29"/>
      <c r="AD112" s="29"/>
      <c r="AE112" s="29"/>
      <c r="AF112" s="29"/>
      <c r="AG112" s="29"/>
      <c r="AH112" s="29"/>
      <c r="AI112" s="30"/>
    </row>
    <row r="113" spans="1:35" x14ac:dyDescent="0.2">
      <c r="A113" s="31"/>
      <c r="B113" s="22"/>
      <c r="C113" s="126" t="s">
        <v>314</v>
      </c>
      <c r="D113" s="127"/>
      <c r="E113" s="126"/>
      <c r="F113" s="127"/>
      <c r="G113" s="127"/>
      <c r="H113" s="127"/>
      <c r="I113" s="127"/>
      <c r="J113" s="127"/>
      <c r="K113" s="127"/>
      <c r="L113" s="23"/>
      <c r="M113" s="23"/>
      <c r="N113" s="23"/>
      <c r="O113" s="23"/>
      <c r="P113" s="23"/>
      <c r="Q113" s="23"/>
      <c r="R113" s="23"/>
      <c r="S113" s="24"/>
      <c r="T113" s="83"/>
      <c r="U113" s="30"/>
      <c r="V113" s="128"/>
      <c r="W113" s="211"/>
      <c r="X113" s="212"/>
      <c r="Y113" s="212"/>
      <c r="Z113" s="29"/>
      <c r="AA113" s="29"/>
      <c r="AB113" s="29"/>
      <c r="AC113" s="29"/>
      <c r="AD113" s="29"/>
      <c r="AE113" s="29"/>
      <c r="AF113" s="29"/>
      <c r="AG113" s="29"/>
      <c r="AH113" s="29"/>
      <c r="AI113" s="30"/>
    </row>
    <row r="114" spans="1:35" x14ac:dyDescent="0.2">
      <c r="A114" s="31"/>
      <c r="B114" s="22"/>
      <c r="C114" s="127" t="s">
        <v>315</v>
      </c>
      <c r="D114" s="127"/>
      <c r="E114" s="126"/>
      <c r="F114" s="127" t="s">
        <v>316</v>
      </c>
      <c r="G114" s="127"/>
      <c r="H114" s="127" t="s">
        <v>202</v>
      </c>
      <c r="I114" s="127"/>
      <c r="J114" s="127" t="s">
        <v>273</v>
      </c>
      <c r="K114" s="127" t="s">
        <v>281</v>
      </c>
      <c r="L114" s="23"/>
      <c r="M114" s="23"/>
      <c r="N114" s="23"/>
      <c r="O114" s="23"/>
      <c r="P114" s="23"/>
      <c r="Q114" s="23"/>
      <c r="R114" s="23"/>
      <c r="S114" s="24"/>
      <c r="T114" s="83"/>
      <c r="U114" s="30"/>
      <c r="V114" s="128" t="s">
        <v>184</v>
      </c>
      <c r="W114" s="211">
        <v>0</v>
      </c>
      <c r="X114" s="212">
        <v>0</v>
      </c>
      <c r="Y114" s="212">
        <v>0</v>
      </c>
      <c r="Z114" s="29"/>
      <c r="AA114" s="29"/>
      <c r="AB114" s="29"/>
      <c r="AC114" s="29"/>
      <c r="AD114" s="29"/>
      <c r="AE114" s="29"/>
      <c r="AF114" s="29"/>
      <c r="AG114" s="29"/>
      <c r="AH114" s="29"/>
      <c r="AI114" s="30"/>
    </row>
    <row r="115" spans="1:35" x14ac:dyDescent="0.2">
      <c r="A115" s="31"/>
      <c r="B115" s="22"/>
      <c r="C115" s="126"/>
      <c r="D115" s="127"/>
      <c r="E115" s="126"/>
      <c r="F115" s="127"/>
      <c r="G115" s="127"/>
      <c r="H115" s="127"/>
      <c r="I115" s="127"/>
      <c r="J115" s="127"/>
      <c r="K115" s="127"/>
      <c r="L115" s="23"/>
      <c r="M115" s="23"/>
      <c r="N115" s="23"/>
      <c r="O115" s="23"/>
      <c r="P115" s="23"/>
      <c r="Q115" s="23"/>
      <c r="R115" s="23"/>
      <c r="S115" s="24"/>
      <c r="T115" s="83"/>
      <c r="U115" s="30"/>
      <c r="V115" s="128"/>
      <c r="W115" s="156"/>
      <c r="X115" s="157"/>
      <c r="Y115" s="157"/>
      <c r="Z115" s="29"/>
      <c r="AA115" s="29"/>
      <c r="AB115" s="29"/>
      <c r="AC115" s="29"/>
      <c r="AD115" s="29"/>
      <c r="AE115" s="29"/>
      <c r="AF115" s="29"/>
      <c r="AG115" s="29"/>
      <c r="AH115" s="29"/>
      <c r="AI115" s="30"/>
    </row>
    <row r="116" spans="1:35" x14ac:dyDescent="0.2">
      <c r="A116" s="31"/>
      <c r="B116" s="22"/>
      <c r="C116" s="126" t="s">
        <v>198</v>
      </c>
      <c r="D116" s="127"/>
      <c r="E116" s="126"/>
      <c r="F116" s="127"/>
      <c r="G116" s="127"/>
      <c r="H116" s="127"/>
      <c r="I116" s="127"/>
      <c r="J116" s="127"/>
      <c r="K116" s="127"/>
      <c r="L116" s="23"/>
      <c r="M116" s="23"/>
      <c r="N116" s="23"/>
      <c r="O116" s="23"/>
      <c r="P116" s="23"/>
      <c r="Q116" s="23"/>
      <c r="R116" s="23"/>
      <c r="S116" s="24"/>
      <c r="T116" s="83"/>
      <c r="U116" s="30"/>
      <c r="V116" s="128"/>
      <c r="W116" s="156">
        <f>SUM(W88:W114)</f>
        <v>3564204</v>
      </c>
      <c r="X116" s="156">
        <f>SUM(X88:X114)</f>
        <v>1555992.43</v>
      </c>
      <c r="Y116" s="156">
        <f>SUM(Y88:Y114)</f>
        <v>1084834</v>
      </c>
      <c r="Z116" s="29"/>
      <c r="AA116" s="29"/>
      <c r="AB116" s="29"/>
      <c r="AC116" s="29"/>
      <c r="AD116" s="29"/>
      <c r="AE116" s="29"/>
      <c r="AF116" s="29"/>
      <c r="AG116" s="29"/>
      <c r="AH116" s="29"/>
      <c r="AI116" s="30"/>
    </row>
    <row r="117" spans="1:35" x14ac:dyDescent="0.2">
      <c r="A117" s="31"/>
      <c r="B117" s="22"/>
      <c r="C117" s="126" t="s">
        <v>199</v>
      </c>
      <c r="D117" s="127"/>
      <c r="E117" s="126"/>
      <c r="F117" s="127"/>
      <c r="G117" s="127"/>
      <c r="H117" s="127" t="s">
        <v>202</v>
      </c>
      <c r="I117" s="127"/>
      <c r="J117" s="127" t="s">
        <v>273</v>
      </c>
      <c r="K117" s="127" t="s">
        <v>281</v>
      </c>
      <c r="L117" s="23"/>
      <c r="M117" s="23"/>
      <c r="N117" s="23"/>
      <c r="O117" s="23"/>
      <c r="P117" s="23"/>
      <c r="Q117" s="23"/>
      <c r="R117" s="23"/>
      <c r="S117" s="24"/>
      <c r="T117" s="83"/>
      <c r="U117" s="30"/>
      <c r="V117" s="128" t="s">
        <v>184</v>
      </c>
      <c r="W117" s="156">
        <v>3564204</v>
      </c>
      <c r="X117" s="157">
        <v>1555992.43</v>
      </c>
      <c r="Y117" s="157">
        <v>1084834</v>
      </c>
      <c r="Z117" s="29"/>
      <c r="AA117" s="29"/>
      <c r="AB117" s="29"/>
      <c r="AC117" s="29"/>
      <c r="AD117" s="29"/>
      <c r="AE117" s="29"/>
      <c r="AF117" s="29"/>
      <c r="AG117" s="29"/>
      <c r="AH117" s="29"/>
      <c r="AI117" s="30"/>
    </row>
    <row r="118" spans="1:35" x14ac:dyDescent="0.2">
      <c r="A118" s="31"/>
      <c r="B118" s="22"/>
      <c r="C118" s="126"/>
      <c r="D118" s="127"/>
      <c r="E118" s="126"/>
      <c r="F118" s="127"/>
      <c r="G118" s="127"/>
      <c r="H118" s="127"/>
      <c r="I118" s="127"/>
      <c r="J118" s="127"/>
      <c r="K118" s="127"/>
      <c r="L118" s="23"/>
      <c r="M118" s="23"/>
      <c r="N118" s="23"/>
      <c r="O118" s="23"/>
      <c r="P118" s="23"/>
      <c r="Q118" s="23"/>
      <c r="R118" s="23"/>
      <c r="S118" s="24"/>
      <c r="T118" s="83"/>
      <c r="U118" s="30"/>
      <c r="V118" s="128"/>
      <c r="W118" s="156"/>
      <c r="X118" s="157"/>
      <c r="Y118" s="157"/>
      <c r="Z118" s="29"/>
      <c r="AA118" s="29"/>
      <c r="AB118" s="29"/>
      <c r="AC118" s="29"/>
      <c r="AD118" s="29"/>
      <c r="AE118" s="29"/>
      <c r="AF118" s="29"/>
      <c r="AG118" s="29"/>
      <c r="AH118" s="29"/>
      <c r="AI118" s="30"/>
    </row>
    <row r="119" spans="1:35" x14ac:dyDescent="0.2">
      <c r="A119" s="31"/>
      <c r="B119" s="22"/>
      <c r="C119" s="23"/>
      <c r="D119" s="23"/>
      <c r="E119" s="23"/>
      <c r="F119" s="23"/>
      <c r="G119" s="23"/>
      <c r="H119" s="23"/>
      <c r="I119" s="23"/>
      <c r="J119" s="23"/>
      <c r="K119" s="23"/>
      <c r="L119" s="23"/>
      <c r="M119" s="23"/>
      <c r="N119" s="23"/>
      <c r="O119" s="23"/>
      <c r="P119" s="23"/>
      <c r="Q119" s="23"/>
      <c r="R119" s="23"/>
      <c r="S119" s="24"/>
      <c r="T119" s="83"/>
      <c r="U119" s="30"/>
      <c r="V119" s="128"/>
      <c r="W119" s="82"/>
      <c r="X119" s="29"/>
      <c r="Y119" s="29"/>
      <c r="Z119" s="29"/>
      <c r="AA119" s="29"/>
      <c r="AB119" s="29"/>
      <c r="AC119" s="29"/>
      <c r="AD119" s="29"/>
      <c r="AE119" s="29"/>
      <c r="AF119" s="29"/>
      <c r="AG119" s="29"/>
      <c r="AH119" s="29"/>
      <c r="AI119" s="30"/>
    </row>
    <row r="120" spans="1:35" x14ac:dyDescent="0.2">
      <c r="A120" s="31"/>
      <c r="B120" s="137" t="s">
        <v>186</v>
      </c>
      <c r="C120" s="23"/>
      <c r="D120" s="23"/>
      <c r="E120" s="23"/>
      <c r="F120" s="23"/>
      <c r="G120" s="23"/>
      <c r="H120" s="23"/>
      <c r="I120" s="23"/>
      <c r="J120" s="23"/>
      <c r="K120" s="23"/>
      <c r="L120" s="23"/>
      <c r="M120" s="23"/>
      <c r="N120" s="23"/>
      <c r="O120" s="23"/>
      <c r="P120" s="23"/>
      <c r="Q120" s="23"/>
      <c r="R120" s="23"/>
      <c r="S120" s="24"/>
      <c r="T120" s="83"/>
      <c r="U120" s="30"/>
      <c r="V120" s="128"/>
      <c r="W120" s="82"/>
      <c r="X120" s="29"/>
      <c r="Y120" s="29"/>
      <c r="Z120" s="29"/>
      <c r="AA120" s="29"/>
      <c r="AB120" s="29"/>
      <c r="AC120" s="29"/>
      <c r="AD120" s="29"/>
      <c r="AE120" s="29"/>
      <c r="AF120" s="29"/>
      <c r="AG120" s="29"/>
      <c r="AH120" s="29"/>
      <c r="AI120" s="30"/>
    </row>
    <row r="121" spans="1:35" x14ac:dyDescent="0.2">
      <c r="A121" s="31"/>
      <c r="B121" s="137"/>
      <c r="C121" s="126" t="s">
        <v>163</v>
      </c>
      <c r="D121" s="23"/>
      <c r="E121" s="23"/>
      <c r="F121" s="23"/>
      <c r="G121" s="23"/>
      <c r="H121" s="23"/>
      <c r="I121" s="23"/>
      <c r="J121" s="23"/>
      <c r="K121" s="23"/>
      <c r="L121" s="23"/>
      <c r="M121" s="23"/>
      <c r="N121" s="23"/>
      <c r="O121" s="23"/>
      <c r="P121" s="23"/>
      <c r="Q121" s="23"/>
      <c r="R121" s="23"/>
      <c r="S121" s="24"/>
      <c r="T121" s="83"/>
      <c r="U121" s="30"/>
      <c r="V121" s="128"/>
      <c r="W121" s="82"/>
      <c r="X121" s="29"/>
      <c r="Y121" s="29"/>
      <c r="Z121" s="29"/>
      <c r="AA121" s="29"/>
      <c r="AB121" s="29"/>
      <c r="AC121" s="29"/>
      <c r="AD121" s="29"/>
      <c r="AE121" s="29"/>
      <c r="AF121" s="29"/>
      <c r="AG121" s="29"/>
      <c r="AH121" s="29"/>
      <c r="AI121" s="30"/>
    </row>
    <row r="122" spans="1:35" x14ac:dyDescent="0.2">
      <c r="A122" s="31"/>
      <c r="B122" s="137"/>
      <c r="C122" s="23" t="s">
        <v>317</v>
      </c>
      <c r="D122" s="23"/>
      <c r="E122" s="23"/>
      <c r="F122" s="23" t="s">
        <v>318</v>
      </c>
      <c r="G122" s="23"/>
      <c r="H122" s="23" t="s">
        <v>205</v>
      </c>
      <c r="I122" s="23"/>
      <c r="J122" s="23" t="s">
        <v>273</v>
      </c>
      <c r="K122" s="23" t="s">
        <v>281</v>
      </c>
      <c r="L122" s="23"/>
      <c r="M122" s="23"/>
      <c r="N122" s="23"/>
      <c r="O122" s="23"/>
      <c r="P122" s="23"/>
      <c r="Q122" s="23"/>
      <c r="R122" s="23"/>
      <c r="S122" s="24"/>
      <c r="T122" s="83"/>
      <c r="U122" s="30"/>
      <c r="V122" s="128" t="s">
        <v>184</v>
      </c>
      <c r="W122" s="82">
        <v>0</v>
      </c>
      <c r="X122" s="29">
        <v>-222648.02</v>
      </c>
      <c r="Y122" s="29">
        <v>0</v>
      </c>
      <c r="Z122" s="29"/>
      <c r="AA122" s="29"/>
      <c r="AB122" s="29"/>
      <c r="AC122" s="29"/>
      <c r="AD122" s="29"/>
      <c r="AE122" s="29"/>
      <c r="AF122" s="29"/>
      <c r="AG122" s="29"/>
      <c r="AH122" s="29"/>
      <c r="AI122" s="30"/>
    </row>
    <row r="123" spans="1:35" x14ac:dyDescent="0.2">
      <c r="A123" s="31"/>
      <c r="B123" s="137"/>
      <c r="C123" s="23"/>
      <c r="D123" s="23"/>
      <c r="E123" s="23"/>
      <c r="F123" s="23"/>
      <c r="G123" s="23"/>
      <c r="H123" s="23"/>
      <c r="I123" s="23"/>
      <c r="J123" s="23"/>
      <c r="K123" s="23"/>
      <c r="L123" s="23"/>
      <c r="M123" s="23"/>
      <c r="N123" s="23"/>
      <c r="O123" s="23"/>
      <c r="P123" s="23"/>
      <c r="Q123" s="23"/>
      <c r="R123" s="23"/>
      <c r="S123" s="24"/>
      <c r="T123" s="83"/>
      <c r="U123" s="30"/>
      <c r="V123" s="128"/>
      <c r="W123" s="82"/>
      <c r="X123" s="29"/>
      <c r="Y123" s="29"/>
      <c r="Z123" s="29"/>
      <c r="AA123" s="29"/>
      <c r="AB123" s="29"/>
      <c r="AC123" s="29"/>
      <c r="AD123" s="29"/>
      <c r="AE123" s="29"/>
      <c r="AF123" s="29"/>
      <c r="AG123" s="29"/>
      <c r="AH123" s="29"/>
      <c r="AI123" s="30"/>
    </row>
    <row r="124" spans="1:35" x14ac:dyDescent="0.2">
      <c r="A124" s="31"/>
      <c r="B124" s="137"/>
      <c r="C124" s="126" t="s">
        <v>319</v>
      </c>
      <c r="D124" s="23"/>
      <c r="E124" s="23"/>
      <c r="F124" s="23"/>
      <c r="G124" s="23"/>
      <c r="H124" s="23"/>
      <c r="I124" s="23"/>
      <c r="J124" s="23"/>
      <c r="K124" s="23"/>
      <c r="L124" s="23"/>
      <c r="M124" s="23"/>
      <c r="N124" s="23"/>
      <c r="O124" s="23"/>
      <c r="P124" s="23"/>
      <c r="Q124" s="23"/>
      <c r="R124" s="23"/>
      <c r="S124" s="24"/>
      <c r="T124" s="83"/>
      <c r="U124" s="30"/>
      <c r="V124" s="128"/>
      <c r="W124" s="82"/>
      <c r="X124" s="29"/>
      <c r="Y124" s="29"/>
      <c r="Z124" s="29"/>
      <c r="AA124" s="29"/>
      <c r="AB124" s="29"/>
      <c r="AC124" s="29"/>
      <c r="AD124" s="29"/>
      <c r="AE124" s="29"/>
      <c r="AF124" s="29"/>
      <c r="AG124" s="29"/>
      <c r="AH124" s="29"/>
      <c r="AI124" s="30"/>
    </row>
    <row r="125" spans="1:35" x14ac:dyDescent="0.2">
      <c r="A125" s="31"/>
      <c r="B125" s="137"/>
      <c r="C125" s="127" t="s">
        <v>174</v>
      </c>
      <c r="D125" s="23"/>
      <c r="E125" s="23"/>
      <c r="F125" s="127" t="s">
        <v>320</v>
      </c>
      <c r="G125" s="23"/>
      <c r="H125" s="127" t="s">
        <v>205</v>
      </c>
      <c r="I125" s="23"/>
      <c r="J125" s="127" t="s">
        <v>273</v>
      </c>
      <c r="K125" s="127" t="s">
        <v>281</v>
      </c>
      <c r="L125" s="23"/>
      <c r="M125" s="23"/>
      <c r="N125" s="23"/>
      <c r="O125" s="23"/>
      <c r="P125" s="23"/>
      <c r="Q125" s="23"/>
      <c r="R125" s="23"/>
      <c r="S125" s="24"/>
      <c r="T125" s="83"/>
      <c r="U125" s="30"/>
      <c r="V125" s="128" t="s">
        <v>184</v>
      </c>
      <c r="W125" s="82">
        <v>881659</v>
      </c>
      <c r="X125" s="29">
        <v>-25468.01</v>
      </c>
      <c r="Y125" s="29">
        <v>-336861</v>
      </c>
      <c r="Z125" s="29"/>
      <c r="AA125" s="29"/>
      <c r="AB125" s="29"/>
      <c r="AC125" s="29"/>
      <c r="AD125" s="29"/>
      <c r="AE125" s="29"/>
      <c r="AF125" s="29"/>
      <c r="AG125" s="29"/>
      <c r="AH125" s="29"/>
      <c r="AI125" s="30"/>
    </row>
    <row r="126" spans="1:35" x14ac:dyDescent="0.2">
      <c r="A126" s="31"/>
      <c r="B126" s="137"/>
      <c r="C126" s="127" t="s">
        <v>321</v>
      </c>
      <c r="D126" s="23"/>
      <c r="E126" s="23"/>
      <c r="F126" s="127" t="s">
        <v>322</v>
      </c>
      <c r="G126" s="23"/>
      <c r="H126" s="127" t="s">
        <v>205</v>
      </c>
      <c r="I126" s="23"/>
      <c r="J126" s="127" t="s">
        <v>273</v>
      </c>
      <c r="K126" s="127" t="s">
        <v>281</v>
      </c>
      <c r="L126" s="23"/>
      <c r="M126" s="23"/>
      <c r="N126" s="23"/>
      <c r="O126" s="23"/>
      <c r="P126" s="23"/>
      <c r="Q126" s="23"/>
      <c r="R126" s="23"/>
      <c r="S126" s="24"/>
      <c r="T126" s="83"/>
      <c r="U126" s="30"/>
      <c r="V126" s="128" t="s">
        <v>184</v>
      </c>
      <c r="W126" s="82">
        <v>1546358</v>
      </c>
      <c r="X126" s="29">
        <v>429524.7</v>
      </c>
      <c r="Y126" s="29">
        <v>0</v>
      </c>
      <c r="Z126" s="29"/>
      <c r="AA126" s="29"/>
      <c r="AB126" s="29"/>
      <c r="AC126" s="29"/>
      <c r="AD126" s="29"/>
      <c r="AE126" s="29"/>
      <c r="AF126" s="29"/>
      <c r="AG126" s="29"/>
      <c r="AH126" s="29"/>
      <c r="AI126" s="30"/>
    </row>
    <row r="127" spans="1:35" x14ac:dyDescent="0.2">
      <c r="A127" s="31"/>
      <c r="B127" s="137"/>
      <c r="C127" s="127" t="s">
        <v>323</v>
      </c>
      <c r="D127" s="23"/>
      <c r="E127" s="23"/>
      <c r="F127" s="127" t="s">
        <v>324</v>
      </c>
      <c r="G127" s="23"/>
      <c r="H127" s="127" t="s">
        <v>205</v>
      </c>
      <c r="I127" s="23"/>
      <c r="J127" s="127" t="s">
        <v>273</v>
      </c>
      <c r="K127" s="127" t="s">
        <v>281</v>
      </c>
      <c r="L127" s="23"/>
      <c r="M127" s="23"/>
      <c r="N127" s="23"/>
      <c r="O127" s="23"/>
      <c r="P127" s="23"/>
      <c r="Q127" s="23"/>
      <c r="R127" s="23"/>
      <c r="S127" s="24"/>
      <c r="T127" s="83"/>
      <c r="U127" s="30"/>
      <c r="V127" s="128" t="s">
        <v>184</v>
      </c>
      <c r="W127" s="82">
        <v>4520230</v>
      </c>
      <c r="X127" s="29">
        <v>848965.01</v>
      </c>
      <c r="Y127" s="29">
        <v>0</v>
      </c>
      <c r="Z127" s="29"/>
      <c r="AA127" s="29"/>
      <c r="AB127" s="29"/>
      <c r="AC127" s="29"/>
      <c r="AD127" s="29"/>
      <c r="AE127" s="29"/>
      <c r="AF127" s="29"/>
      <c r="AG127" s="29"/>
      <c r="AH127" s="29"/>
      <c r="AI127" s="30"/>
    </row>
    <row r="128" spans="1:35" x14ac:dyDescent="0.2">
      <c r="A128" s="31"/>
      <c r="B128" s="137"/>
      <c r="C128" s="127" t="s">
        <v>325</v>
      </c>
      <c r="D128" s="23"/>
      <c r="E128" s="23"/>
      <c r="F128" s="127" t="s">
        <v>326</v>
      </c>
      <c r="G128" s="23"/>
      <c r="H128" s="127" t="s">
        <v>205</v>
      </c>
      <c r="I128" s="23"/>
      <c r="J128" s="127" t="s">
        <v>273</v>
      </c>
      <c r="K128" s="127" t="s">
        <v>281</v>
      </c>
      <c r="L128" s="23"/>
      <c r="M128" s="23"/>
      <c r="N128" s="23"/>
      <c r="O128" s="23"/>
      <c r="P128" s="23"/>
      <c r="Q128" s="23"/>
      <c r="R128" s="23"/>
      <c r="S128" s="24"/>
      <c r="T128" s="83"/>
      <c r="U128" s="30"/>
      <c r="V128" s="128" t="s">
        <v>184</v>
      </c>
      <c r="W128" s="82">
        <v>153070</v>
      </c>
      <c r="X128" s="29">
        <v>20469.669999999998</v>
      </c>
      <c r="Y128" s="29">
        <v>0</v>
      </c>
      <c r="Z128" s="29"/>
      <c r="AA128" s="29"/>
      <c r="AB128" s="29"/>
      <c r="AC128" s="29"/>
      <c r="AD128" s="29"/>
      <c r="AE128" s="29"/>
      <c r="AF128" s="29"/>
      <c r="AG128" s="29"/>
      <c r="AH128" s="29"/>
      <c r="AI128" s="30"/>
    </row>
    <row r="129" spans="1:35" x14ac:dyDescent="0.2">
      <c r="A129" s="31"/>
      <c r="B129" s="137"/>
      <c r="C129" s="127" t="s">
        <v>327</v>
      </c>
      <c r="D129" s="23"/>
      <c r="E129" s="23"/>
      <c r="F129" s="127" t="s">
        <v>328</v>
      </c>
      <c r="G129" s="23"/>
      <c r="H129" s="127" t="s">
        <v>205</v>
      </c>
      <c r="I129" s="23"/>
      <c r="J129" s="127" t="s">
        <v>273</v>
      </c>
      <c r="K129" s="127" t="s">
        <v>281</v>
      </c>
      <c r="L129" s="23"/>
      <c r="M129" s="23"/>
      <c r="N129" s="23"/>
      <c r="O129" s="23"/>
      <c r="P129" s="23"/>
      <c r="Q129" s="23"/>
      <c r="R129" s="23"/>
      <c r="S129" s="24"/>
      <c r="T129" s="83"/>
      <c r="U129" s="30"/>
      <c r="V129" s="128" t="s">
        <v>184</v>
      </c>
      <c r="W129" s="82">
        <v>2608238</v>
      </c>
      <c r="X129" s="29">
        <v>747373.9</v>
      </c>
      <c r="Y129" s="29">
        <v>130781</v>
      </c>
      <c r="Z129" s="29"/>
      <c r="AA129" s="29"/>
      <c r="AB129" s="29"/>
      <c r="AC129" s="29"/>
      <c r="AD129" s="29"/>
      <c r="AE129" s="29"/>
      <c r="AF129" s="29"/>
      <c r="AG129" s="29"/>
      <c r="AH129" s="29"/>
      <c r="AI129" s="30"/>
    </row>
    <row r="130" spans="1:35" x14ac:dyDescent="0.2">
      <c r="A130" s="31"/>
      <c r="B130" s="137"/>
      <c r="C130" s="23"/>
      <c r="D130" s="23"/>
      <c r="E130" s="23"/>
      <c r="F130" s="23"/>
      <c r="G130" s="23"/>
      <c r="H130" s="23"/>
      <c r="I130" s="23"/>
      <c r="J130" s="23"/>
      <c r="K130" s="23"/>
      <c r="L130" s="23"/>
      <c r="M130" s="23"/>
      <c r="N130" s="23"/>
      <c r="O130" s="23"/>
      <c r="P130" s="23"/>
      <c r="Q130" s="23"/>
      <c r="R130" s="23"/>
      <c r="S130" s="24"/>
      <c r="T130" s="83"/>
      <c r="U130" s="30"/>
      <c r="V130" s="128"/>
      <c r="W130" s="82"/>
      <c r="X130" s="29"/>
      <c r="Y130" s="29"/>
      <c r="Z130" s="29"/>
      <c r="AA130" s="29"/>
      <c r="AB130" s="29"/>
      <c r="AC130" s="29"/>
      <c r="AD130" s="29"/>
      <c r="AE130" s="29"/>
      <c r="AF130" s="29"/>
      <c r="AG130" s="29"/>
      <c r="AH130" s="29"/>
      <c r="AI130" s="30"/>
    </row>
    <row r="131" spans="1:35" x14ac:dyDescent="0.2">
      <c r="A131" s="31"/>
      <c r="B131" s="137"/>
      <c r="C131" s="126" t="s">
        <v>189</v>
      </c>
      <c r="D131" s="23"/>
      <c r="E131" s="23"/>
      <c r="F131" s="23"/>
      <c r="G131" s="23"/>
      <c r="H131" s="23"/>
      <c r="I131" s="23"/>
      <c r="J131" s="23"/>
      <c r="K131" s="23"/>
      <c r="L131" s="23"/>
      <c r="M131" s="23"/>
      <c r="N131" s="23"/>
      <c r="O131" s="23"/>
      <c r="P131" s="23"/>
      <c r="Q131" s="23"/>
      <c r="R131" s="23"/>
      <c r="S131" s="24"/>
      <c r="T131" s="83"/>
      <c r="U131" s="30"/>
      <c r="V131" s="128"/>
      <c r="W131" s="82"/>
      <c r="X131" s="29"/>
      <c r="Y131" s="29"/>
      <c r="Z131" s="29"/>
      <c r="AA131" s="29"/>
      <c r="AB131" s="29"/>
      <c r="AC131" s="29"/>
      <c r="AD131" s="29"/>
      <c r="AE131" s="29"/>
      <c r="AF131" s="29"/>
      <c r="AG131" s="29"/>
      <c r="AH131" s="29"/>
      <c r="AI131" s="30"/>
    </row>
    <row r="132" spans="1:35" x14ac:dyDescent="0.2">
      <c r="A132" s="31"/>
      <c r="B132" s="137"/>
      <c r="C132" s="127" t="s">
        <v>174</v>
      </c>
      <c r="D132" s="23"/>
      <c r="E132" s="23"/>
      <c r="F132" s="127" t="s">
        <v>329</v>
      </c>
      <c r="G132" s="23"/>
      <c r="H132" s="127" t="s">
        <v>205</v>
      </c>
      <c r="I132" s="23"/>
      <c r="J132" s="127" t="s">
        <v>273</v>
      </c>
      <c r="K132" s="127" t="s">
        <v>281</v>
      </c>
      <c r="L132" s="23"/>
      <c r="M132" s="23"/>
      <c r="N132" s="23"/>
      <c r="O132" s="23"/>
      <c r="P132" s="23"/>
      <c r="Q132" s="23"/>
      <c r="R132" s="23"/>
      <c r="S132" s="24"/>
      <c r="T132" s="83"/>
      <c r="U132" s="30"/>
      <c r="V132" s="128" t="s">
        <v>184</v>
      </c>
      <c r="W132" s="82">
        <v>-179122</v>
      </c>
      <c r="X132" s="29">
        <v>266061.18</v>
      </c>
      <c r="Y132" s="29">
        <v>1039902</v>
      </c>
      <c r="Z132" s="29"/>
      <c r="AA132" s="29"/>
      <c r="AB132" s="29"/>
      <c r="AC132" s="29"/>
      <c r="AD132" s="29"/>
      <c r="AE132" s="29"/>
      <c r="AF132" s="29"/>
      <c r="AG132" s="29"/>
      <c r="AH132" s="29"/>
      <c r="AI132" s="30"/>
    </row>
    <row r="133" spans="1:35" x14ac:dyDescent="0.2">
      <c r="A133" s="31"/>
      <c r="B133" s="137"/>
      <c r="C133" s="23" t="s">
        <v>330</v>
      </c>
      <c r="D133" s="23"/>
      <c r="E133" s="23"/>
      <c r="F133" s="23" t="s">
        <v>331</v>
      </c>
      <c r="G133" s="23"/>
      <c r="H133" s="23" t="s">
        <v>205</v>
      </c>
      <c r="I133" s="23"/>
      <c r="J133" s="23" t="s">
        <v>273</v>
      </c>
      <c r="K133" s="23" t="s">
        <v>281</v>
      </c>
      <c r="L133" s="23"/>
      <c r="M133" s="23"/>
      <c r="N133" s="23"/>
      <c r="O133" s="23"/>
      <c r="P133" s="23"/>
      <c r="Q133" s="23"/>
      <c r="R133" s="23"/>
      <c r="S133" s="24"/>
      <c r="T133" s="83"/>
      <c r="U133" s="30"/>
      <c r="V133" s="128" t="s">
        <v>184</v>
      </c>
      <c r="W133" s="82">
        <v>897090</v>
      </c>
      <c r="X133" s="29">
        <v>489969.91999999998</v>
      </c>
      <c r="Y133" s="29">
        <v>0</v>
      </c>
      <c r="Z133" s="29"/>
      <c r="AA133" s="29"/>
      <c r="AB133" s="29"/>
      <c r="AC133" s="29"/>
      <c r="AD133" s="29"/>
      <c r="AE133" s="29"/>
      <c r="AF133" s="29"/>
      <c r="AG133" s="29"/>
      <c r="AH133" s="29"/>
      <c r="AI133" s="30"/>
    </row>
    <row r="134" spans="1:35" x14ac:dyDescent="0.2">
      <c r="A134" s="31"/>
      <c r="B134" s="137"/>
      <c r="C134" s="23" t="s">
        <v>332</v>
      </c>
      <c r="D134" s="23"/>
      <c r="E134" s="23"/>
      <c r="F134" s="23" t="s">
        <v>333</v>
      </c>
      <c r="G134" s="23"/>
      <c r="H134" s="23" t="s">
        <v>205</v>
      </c>
      <c r="I134" s="23"/>
      <c r="J134" s="23" t="s">
        <v>273</v>
      </c>
      <c r="K134" s="23" t="s">
        <v>281</v>
      </c>
      <c r="L134" s="23"/>
      <c r="M134" s="23"/>
      <c r="N134" s="23"/>
      <c r="O134" s="23"/>
      <c r="P134" s="23"/>
      <c r="Q134" s="23"/>
      <c r="R134" s="23"/>
      <c r="S134" s="24"/>
      <c r="T134" s="83"/>
      <c r="U134" s="30"/>
      <c r="V134" s="128" t="s">
        <v>184</v>
      </c>
      <c r="W134" s="82">
        <v>286810</v>
      </c>
      <c r="X134" s="29">
        <v>0</v>
      </c>
      <c r="Y134" s="29">
        <v>0</v>
      </c>
      <c r="Z134" s="29"/>
      <c r="AA134" s="29"/>
      <c r="AB134" s="29"/>
      <c r="AC134" s="29"/>
      <c r="AD134" s="29"/>
      <c r="AE134" s="29"/>
      <c r="AF134" s="29"/>
      <c r="AG134" s="29"/>
      <c r="AH134" s="29"/>
      <c r="AI134" s="30"/>
    </row>
    <row r="135" spans="1:35" x14ac:dyDescent="0.2">
      <c r="A135" s="31"/>
      <c r="B135" s="137"/>
      <c r="C135" s="23" t="s">
        <v>334</v>
      </c>
      <c r="D135" s="23"/>
      <c r="E135" s="23"/>
      <c r="F135" s="23" t="s">
        <v>335</v>
      </c>
      <c r="G135" s="23"/>
      <c r="H135" s="23" t="s">
        <v>205</v>
      </c>
      <c r="I135" s="23"/>
      <c r="J135" s="23" t="s">
        <v>273</v>
      </c>
      <c r="K135" s="23" t="s">
        <v>281</v>
      </c>
      <c r="L135" s="23"/>
      <c r="M135" s="23"/>
      <c r="N135" s="23"/>
      <c r="O135" s="23"/>
      <c r="P135" s="23"/>
      <c r="Q135" s="23"/>
      <c r="R135" s="23"/>
      <c r="S135" s="24"/>
      <c r="T135" s="83"/>
      <c r="U135" s="30"/>
      <c r="V135" s="128" t="s">
        <v>184</v>
      </c>
      <c r="W135" s="82">
        <v>-2434950</v>
      </c>
      <c r="X135" s="29">
        <v>-609010.5</v>
      </c>
      <c r="Y135" s="29">
        <v>0</v>
      </c>
      <c r="Z135" s="29"/>
      <c r="AA135" s="29"/>
      <c r="AB135" s="29"/>
      <c r="AC135" s="29"/>
      <c r="AD135" s="29"/>
      <c r="AE135" s="29"/>
      <c r="AF135" s="29"/>
      <c r="AG135" s="29"/>
      <c r="AH135" s="29"/>
      <c r="AI135" s="30"/>
    </row>
    <row r="136" spans="1:35" x14ac:dyDescent="0.2">
      <c r="A136" s="31"/>
      <c r="B136" s="137"/>
      <c r="C136" s="23"/>
      <c r="D136" s="23"/>
      <c r="E136" s="23"/>
      <c r="F136" s="23"/>
      <c r="G136" s="23"/>
      <c r="H136" s="23"/>
      <c r="I136" s="23"/>
      <c r="J136" s="23"/>
      <c r="K136" s="23"/>
      <c r="L136" s="23"/>
      <c r="M136" s="23"/>
      <c r="N136" s="23"/>
      <c r="O136" s="23"/>
      <c r="P136" s="23"/>
      <c r="Q136" s="23"/>
      <c r="R136" s="23"/>
      <c r="S136" s="24"/>
      <c r="T136" s="83"/>
      <c r="U136" s="30"/>
      <c r="V136" s="128"/>
      <c r="W136" s="82"/>
      <c r="X136" s="29"/>
      <c r="Y136" s="29"/>
      <c r="Z136" s="29"/>
      <c r="AA136" s="29"/>
      <c r="AB136" s="29"/>
      <c r="AC136" s="29"/>
      <c r="AD136" s="29"/>
      <c r="AE136" s="29"/>
      <c r="AF136" s="29"/>
      <c r="AG136" s="29"/>
      <c r="AH136" s="29"/>
      <c r="AI136" s="30"/>
    </row>
    <row r="137" spans="1:35" x14ac:dyDescent="0.2">
      <c r="A137" s="31"/>
      <c r="B137" s="137"/>
      <c r="C137" s="126" t="s">
        <v>336</v>
      </c>
      <c r="D137" s="23"/>
      <c r="E137" s="23"/>
      <c r="F137" s="23"/>
      <c r="G137" s="23"/>
      <c r="H137" s="23"/>
      <c r="I137" s="23"/>
      <c r="J137" s="23"/>
      <c r="K137" s="23"/>
      <c r="L137" s="23"/>
      <c r="M137" s="23"/>
      <c r="N137" s="23"/>
      <c r="O137" s="23"/>
      <c r="P137" s="23"/>
      <c r="Q137" s="23"/>
      <c r="R137" s="23"/>
      <c r="S137" s="24"/>
      <c r="T137" s="83"/>
      <c r="U137" s="30"/>
      <c r="V137" s="128"/>
      <c r="W137" s="82"/>
      <c r="X137" s="29"/>
      <c r="Y137" s="29"/>
      <c r="Z137" s="29"/>
      <c r="AA137" s="29"/>
      <c r="AB137" s="29"/>
      <c r="AC137" s="29"/>
      <c r="AD137" s="29"/>
      <c r="AE137" s="29"/>
      <c r="AF137" s="29"/>
      <c r="AG137" s="29"/>
      <c r="AH137" s="29"/>
      <c r="AI137" s="30"/>
    </row>
    <row r="138" spans="1:35" x14ac:dyDescent="0.2">
      <c r="A138" s="31"/>
      <c r="B138" s="137"/>
      <c r="C138" s="127" t="s">
        <v>337</v>
      </c>
      <c r="D138" s="23"/>
      <c r="E138" s="23"/>
      <c r="F138" s="127" t="s">
        <v>338</v>
      </c>
      <c r="G138" s="23"/>
      <c r="H138" s="127" t="s">
        <v>205</v>
      </c>
      <c r="I138" s="23"/>
      <c r="J138" s="127" t="s">
        <v>273</v>
      </c>
      <c r="K138" s="127" t="s">
        <v>281</v>
      </c>
      <c r="L138" s="23"/>
      <c r="M138" s="23"/>
      <c r="N138" s="23"/>
      <c r="O138" s="23"/>
      <c r="P138" s="23"/>
      <c r="Q138" s="23"/>
      <c r="R138" s="23"/>
      <c r="S138" s="24"/>
      <c r="T138" s="83"/>
      <c r="U138" s="30"/>
      <c r="V138" s="128" t="s">
        <v>184</v>
      </c>
      <c r="W138" s="82">
        <v>0</v>
      </c>
      <c r="X138" s="29">
        <v>-316</v>
      </c>
      <c r="Y138" s="29">
        <v>0</v>
      </c>
      <c r="Z138" s="29"/>
      <c r="AA138" s="29"/>
      <c r="AB138" s="29"/>
      <c r="AC138" s="29"/>
      <c r="AD138" s="29"/>
      <c r="AE138" s="29"/>
      <c r="AF138" s="29"/>
      <c r="AG138" s="29"/>
      <c r="AH138" s="29"/>
      <c r="AI138" s="30"/>
    </row>
    <row r="139" spans="1:35" x14ac:dyDescent="0.2">
      <c r="A139" s="31"/>
      <c r="B139" s="137"/>
      <c r="C139" s="23"/>
      <c r="D139" s="23"/>
      <c r="E139" s="23"/>
      <c r="F139" s="23"/>
      <c r="G139" s="23"/>
      <c r="H139" s="23"/>
      <c r="I139" s="23"/>
      <c r="J139" s="23"/>
      <c r="K139" s="23"/>
      <c r="L139" s="23"/>
      <c r="M139" s="23"/>
      <c r="N139" s="23"/>
      <c r="O139" s="23"/>
      <c r="P139" s="23"/>
      <c r="Q139" s="23"/>
      <c r="R139" s="23"/>
      <c r="S139" s="24"/>
      <c r="T139" s="83"/>
      <c r="U139" s="30"/>
      <c r="V139" s="128"/>
      <c r="W139" s="82"/>
      <c r="X139" s="29"/>
      <c r="Y139" s="29"/>
      <c r="Z139" s="29"/>
      <c r="AA139" s="29"/>
      <c r="AB139" s="29"/>
      <c r="AC139" s="29"/>
      <c r="AD139" s="29"/>
      <c r="AE139" s="29"/>
      <c r="AF139" s="29"/>
      <c r="AG139" s="29"/>
      <c r="AH139" s="29"/>
      <c r="AI139" s="30"/>
    </row>
    <row r="140" spans="1:35" x14ac:dyDescent="0.2">
      <c r="A140" s="31"/>
      <c r="B140" s="22"/>
      <c r="C140" s="126" t="s">
        <v>198</v>
      </c>
      <c r="D140" s="126"/>
      <c r="E140" s="126"/>
      <c r="F140" s="23"/>
      <c r="G140" s="23"/>
      <c r="H140" s="23"/>
      <c r="I140" s="23"/>
      <c r="J140" s="23"/>
      <c r="K140" s="23"/>
      <c r="L140" s="23"/>
      <c r="M140" s="23"/>
      <c r="N140" s="23"/>
      <c r="O140" s="23"/>
      <c r="P140" s="23"/>
      <c r="Q140" s="23"/>
      <c r="R140" s="23"/>
      <c r="S140" s="24"/>
      <c r="T140" s="83"/>
      <c r="U140" s="30"/>
      <c r="V140" s="128"/>
      <c r="W140" s="156">
        <f>SUM(W122:W138)</f>
        <v>8279383</v>
      </c>
      <c r="X140" s="156">
        <f t="shared" ref="X140:Y140" si="0">SUM(X122:X138)</f>
        <v>1944921.85</v>
      </c>
      <c r="Y140" s="156">
        <f t="shared" si="0"/>
        <v>833822</v>
      </c>
      <c r="Z140" s="29"/>
      <c r="AA140" s="29"/>
      <c r="AB140" s="29"/>
      <c r="AC140" s="29"/>
      <c r="AD140" s="29"/>
      <c r="AE140" s="29"/>
      <c r="AF140" s="29"/>
      <c r="AG140" s="29"/>
      <c r="AH140" s="29"/>
      <c r="AI140" s="30"/>
    </row>
    <row r="141" spans="1:35" x14ac:dyDescent="0.2">
      <c r="A141" s="31"/>
      <c r="B141" s="22"/>
      <c r="C141" s="126" t="s">
        <v>199</v>
      </c>
      <c r="D141" s="126"/>
      <c r="E141" s="126"/>
      <c r="F141" s="23"/>
      <c r="G141" s="23"/>
      <c r="H141" s="127" t="s">
        <v>205</v>
      </c>
      <c r="I141" s="23"/>
      <c r="J141" s="127" t="s">
        <v>273</v>
      </c>
      <c r="K141" s="127" t="s">
        <v>281</v>
      </c>
      <c r="L141" s="23"/>
      <c r="M141" s="23"/>
      <c r="N141" s="23"/>
      <c r="O141" s="23"/>
      <c r="P141" s="23"/>
      <c r="Q141" s="23"/>
      <c r="R141" s="23"/>
      <c r="S141" s="24"/>
      <c r="T141" s="83"/>
      <c r="U141" s="30"/>
      <c r="V141" s="128" t="s">
        <v>184</v>
      </c>
      <c r="W141" s="156">
        <v>8279383</v>
      </c>
      <c r="X141" s="157">
        <v>1944921.85</v>
      </c>
      <c r="Y141" s="157">
        <v>833822</v>
      </c>
      <c r="Z141" s="29"/>
      <c r="AA141" s="29"/>
      <c r="AB141" s="29"/>
      <c r="AC141" s="29"/>
      <c r="AD141" s="29"/>
      <c r="AE141" s="29"/>
      <c r="AF141" s="29"/>
      <c r="AG141" s="29"/>
      <c r="AH141" s="29"/>
      <c r="AI141" s="30"/>
    </row>
    <row r="142" spans="1:35" x14ac:dyDescent="0.2">
      <c r="A142" s="31"/>
      <c r="B142" s="22"/>
      <c r="C142" s="23"/>
      <c r="D142" s="23"/>
      <c r="E142" s="23"/>
      <c r="F142" s="23"/>
      <c r="G142" s="23"/>
      <c r="H142" s="23"/>
      <c r="I142" s="23"/>
      <c r="J142" s="23"/>
      <c r="K142" s="23"/>
      <c r="L142" s="23"/>
      <c r="M142" s="23"/>
      <c r="N142" s="23"/>
      <c r="O142" s="23"/>
      <c r="P142" s="23"/>
      <c r="Q142" s="23"/>
      <c r="R142" s="23"/>
      <c r="S142" s="24"/>
      <c r="T142" s="83"/>
      <c r="U142" s="30"/>
      <c r="V142" s="128"/>
      <c r="W142" s="82"/>
      <c r="X142" s="29"/>
      <c r="Y142" s="29"/>
      <c r="Z142" s="29"/>
      <c r="AA142" s="29"/>
      <c r="AB142" s="29"/>
      <c r="AC142" s="29"/>
      <c r="AD142" s="29"/>
      <c r="AE142" s="29"/>
      <c r="AF142" s="29"/>
      <c r="AG142" s="29"/>
      <c r="AH142" s="29"/>
      <c r="AI142" s="30"/>
    </row>
    <row r="143" spans="1:35" x14ac:dyDescent="0.2">
      <c r="A143" s="31"/>
      <c r="B143" s="22"/>
      <c r="C143" s="23"/>
      <c r="D143" s="23"/>
      <c r="E143" s="23"/>
      <c r="F143" s="23"/>
      <c r="G143" s="23"/>
      <c r="H143" s="23"/>
      <c r="I143" s="23"/>
      <c r="J143" s="23"/>
      <c r="K143" s="23"/>
      <c r="L143" s="23"/>
      <c r="M143" s="23"/>
      <c r="N143" s="23"/>
      <c r="O143" s="23"/>
      <c r="P143" s="23"/>
      <c r="Q143" s="23"/>
      <c r="R143" s="23"/>
      <c r="S143" s="24"/>
      <c r="T143" s="83"/>
      <c r="U143" s="30"/>
      <c r="V143" s="128"/>
      <c r="W143" s="82"/>
      <c r="X143" s="29"/>
      <c r="Y143" s="29"/>
      <c r="Z143" s="29"/>
      <c r="AA143" s="29"/>
      <c r="AB143" s="29"/>
      <c r="AC143" s="29"/>
      <c r="AD143" s="29"/>
      <c r="AE143" s="29"/>
      <c r="AF143" s="29"/>
      <c r="AG143" s="29"/>
      <c r="AH143" s="29"/>
      <c r="AI143" s="30"/>
    </row>
    <row r="144" spans="1:35" x14ac:dyDescent="0.2">
      <c r="A144" s="31"/>
      <c r="B144" s="22"/>
      <c r="C144" s="23"/>
      <c r="D144" s="23"/>
      <c r="E144" s="23"/>
      <c r="F144" s="23"/>
      <c r="G144" s="23"/>
      <c r="H144" s="23"/>
      <c r="I144" s="23"/>
      <c r="J144" s="23"/>
      <c r="K144" s="23"/>
      <c r="L144" s="23"/>
      <c r="M144" s="23"/>
      <c r="N144" s="23"/>
      <c r="O144" s="23"/>
      <c r="P144" s="23"/>
      <c r="Q144" s="23"/>
      <c r="R144" s="23"/>
      <c r="S144" s="24"/>
      <c r="T144" s="83"/>
      <c r="U144" s="30"/>
      <c r="V144" s="128"/>
      <c r="W144" s="82"/>
      <c r="X144" s="29"/>
      <c r="Y144" s="29"/>
      <c r="Z144" s="29"/>
      <c r="AA144" s="29"/>
      <c r="AB144" s="29"/>
      <c r="AC144" s="29"/>
      <c r="AD144" s="29"/>
      <c r="AE144" s="29"/>
      <c r="AF144" s="29"/>
      <c r="AG144" s="29"/>
      <c r="AH144" s="29"/>
      <c r="AI144" s="30"/>
    </row>
    <row r="145" spans="1:35" x14ac:dyDescent="0.2">
      <c r="A145" s="31"/>
      <c r="B145" s="22"/>
      <c r="C145" s="23"/>
      <c r="D145" s="23"/>
      <c r="E145" s="23"/>
      <c r="F145" s="23"/>
      <c r="G145" s="23"/>
      <c r="H145" s="23"/>
      <c r="I145" s="23"/>
      <c r="J145" s="23"/>
      <c r="K145" s="23"/>
      <c r="L145" s="23"/>
      <c r="M145" s="23"/>
      <c r="N145" s="23"/>
      <c r="O145" s="23"/>
      <c r="P145" s="23"/>
      <c r="Q145" s="23"/>
      <c r="R145" s="23"/>
      <c r="S145" s="24"/>
      <c r="T145" s="83"/>
      <c r="U145" s="30"/>
      <c r="V145" s="128"/>
      <c r="W145" s="82"/>
      <c r="X145" s="29"/>
      <c r="Y145" s="29"/>
      <c r="Z145" s="29"/>
      <c r="AA145" s="29"/>
      <c r="AB145" s="29"/>
      <c r="AC145" s="29"/>
      <c r="AD145" s="29"/>
      <c r="AE145" s="29"/>
      <c r="AF145" s="29"/>
      <c r="AG145" s="29"/>
      <c r="AH145" s="29"/>
      <c r="AI145" s="30"/>
    </row>
    <row r="146" spans="1:35" x14ac:dyDescent="0.2">
      <c r="A146" s="31"/>
      <c r="B146" s="22"/>
      <c r="C146" s="23"/>
      <c r="D146" s="23"/>
      <c r="E146" s="23"/>
      <c r="F146" s="23"/>
      <c r="G146" s="23"/>
      <c r="H146" s="23"/>
      <c r="I146" s="23"/>
      <c r="J146" s="23"/>
      <c r="K146" s="23"/>
      <c r="L146" s="23"/>
      <c r="M146" s="23"/>
      <c r="N146" s="23"/>
      <c r="O146" s="23"/>
      <c r="P146" s="23"/>
      <c r="Q146" s="23"/>
      <c r="R146" s="23"/>
      <c r="S146" s="24"/>
      <c r="T146" s="83"/>
      <c r="U146" s="30"/>
      <c r="V146" s="128"/>
      <c r="W146" s="82"/>
      <c r="X146" s="29"/>
      <c r="Y146" s="29"/>
      <c r="Z146" s="29"/>
      <c r="AA146" s="29"/>
      <c r="AB146" s="29"/>
      <c r="AC146" s="29"/>
      <c r="AD146" s="29"/>
      <c r="AE146" s="29"/>
      <c r="AF146" s="29"/>
      <c r="AG146" s="29"/>
      <c r="AH146" s="29"/>
      <c r="AI146" s="30"/>
    </row>
    <row r="147" spans="1:35" x14ac:dyDescent="0.2">
      <c r="A147" s="31"/>
      <c r="B147" s="22"/>
      <c r="C147" s="23"/>
      <c r="D147" s="23"/>
      <c r="E147" s="23"/>
      <c r="F147" s="23"/>
      <c r="G147" s="23"/>
      <c r="H147" s="23"/>
      <c r="I147" s="23"/>
      <c r="J147" s="23"/>
      <c r="K147" s="23"/>
      <c r="L147" s="23"/>
      <c r="M147" s="23"/>
      <c r="N147" s="23"/>
      <c r="O147" s="23"/>
      <c r="P147" s="23"/>
      <c r="Q147" s="23"/>
      <c r="R147" s="23"/>
      <c r="S147" s="24"/>
      <c r="T147" s="83"/>
      <c r="U147" s="30"/>
      <c r="V147" s="128"/>
      <c r="W147" s="82"/>
      <c r="X147" s="29"/>
      <c r="Y147" s="29"/>
      <c r="Z147" s="29"/>
      <c r="AA147" s="29"/>
      <c r="AB147" s="29"/>
      <c r="AC147" s="29"/>
      <c r="AD147" s="29"/>
      <c r="AE147" s="29"/>
      <c r="AF147" s="29"/>
      <c r="AG147" s="29"/>
      <c r="AH147" s="29"/>
      <c r="AI147" s="30"/>
    </row>
    <row r="148" spans="1:35" x14ac:dyDescent="0.2">
      <c r="A148" s="31"/>
      <c r="B148" s="22"/>
      <c r="C148" s="23"/>
      <c r="D148" s="23"/>
      <c r="E148" s="23"/>
      <c r="F148" s="23"/>
      <c r="G148" s="23"/>
      <c r="H148" s="23"/>
      <c r="I148" s="23"/>
      <c r="J148" s="23"/>
      <c r="K148" s="23"/>
      <c r="L148" s="23"/>
      <c r="M148" s="23"/>
      <c r="N148" s="23"/>
      <c r="O148" s="23"/>
      <c r="P148" s="23"/>
      <c r="Q148" s="23"/>
      <c r="R148" s="23"/>
      <c r="S148" s="24"/>
      <c r="T148" s="83"/>
      <c r="U148" s="30"/>
      <c r="V148" s="128"/>
      <c r="W148" s="82"/>
      <c r="X148" s="29"/>
      <c r="Y148" s="29"/>
      <c r="Z148" s="29"/>
      <c r="AA148" s="29"/>
      <c r="AB148" s="29"/>
      <c r="AC148" s="29"/>
      <c r="AD148" s="29"/>
      <c r="AE148" s="29"/>
      <c r="AF148" s="29"/>
      <c r="AG148" s="29"/>
      <c r="AH148" s="29"/>
      <c r="AI148" s="30"/>
    </row>
    <row r="149" spans="1:35" x14ac:dyDescent="0.2">
      <c r="A149" s="31"/>
      <c r="B149" s="22"/>
      <c r="C149" s="23"/>
      <c r="D149" s="23"/>
      <c r="E149" s="23"/>
      <c r="F149" s="23"/>
      <c r="G149" s="23"/>
      <c r="H149" s="23"/>
      <c r="I149" s="23"/>
      <c r="J149" s="23"/>
      <c r="K149" s="23"/>
      <c r="L149" s="23"/>
      <c r="M149" s="23"/>
      <c r="N149" s="23"/>
      <c r="O149" s="23"/>
      <c r="P149" s="23"/>
      <c r="Q149" s="23"/>
      <c r="R149" s="23"/>
      <c r="S149" s="24"/>
      <c r="T149" s="83"/>
      <c r="U149" s="30"/>
      <c r="V149" s="128"/>
      <c r="W149" s="82"/>
      <c r="X149" s="29"/>
      <c r="Y149" s="29"/>
      <c r="Z149" s="29"/>
      <c r="AA149" s="29"/>
      <c r="AB149" s="29"/>
      <c r="AC149" s="29"/>
      <c r="AD149" s="29"/>
      <c r="AE149" s="29"/>
      <c r="AF149" s="29"/>
      <c r="AG149" s="29"/>
      <c r="AH149" s="29"/>
      <c r="AI149" s="30"/>
    </row>
    <row r="150" spans="1:35" x14ac:dyDescent="0.2">
      <c r="A150" s="31"/>
      <c r="B150" s="22"/>
      <c r="C150" s="23"/>
      <c r="D150" s="23"/>
      <c r="E150" s="23"/>
      <c r="F150" s="23"/>
      <c r="G150" s="23"/>
      <c r="H150" s="23"/>
      <c r="I150" s="23"/>
      <c r="J150" s="23"/>
      <c r="K150" s="23"/>
      <c r="L150" s="23"/>
      <c r="M150" s="23"/>
      <c r="N150" s="23"/>
      <c r="O150" s="23"/>
      <c r="P150" s="23"/>
      <c r="Q150" s="23"/>
      <c r="R150" s="23"/>
      <c r="S150" s="24"/>
      <c r="T150" s="83"/>
      <c r="U150" s="30"/>
      <c r="V150" s="128"/>
      <c r="W150" s="82"/>
      <c r="X150" s="29"/>
      <c r="Y150" s="29"/>
      <c r="Z150" s="29"/>
      <c r="AA150" s="29"/>
      <c r="AB150" s="29"/>
      <c r="AC150" s="29"/>
      <c r="AD150" s="29"/>
      <c r="AE150" s="29"/>
      <c r="AF150" s="29"/>
      <c r="AG150" s="29"/>
      <c r="AH150" s="29"/>
      <c r="AI150" s="30"/>
    </row>
    <row r="151" spans="1:35" x14ac:dyDescent="0.2">
      <c r="A151" s="31"/>
      <c r="B151" s="22"/>
      <c r="C151" s="23"/>
      <c r="D151" s="23"/>
      <c r="E151" s="23"/>
      <c r="F151" s="23"/>
      <c r="G151" s="23"/>
      <c r="H151" s="23"/>
      <c r="I151" s="23"/>
      <c r="J151" s="23"/>
      <c r="K151" s="23"/>
      <c r="L151" s="23"/>
      <c r="M151" s="23"/>
      <c r="N151" s="23"/>
      <c r="O151" s="23"/>
      <c r="P151" s="23"/>
      <c r="Q151" s="23"/>
      <c r="R151" s="23"/>
      <c r="S151" s="24"/>
      <c r="T151" s="83"/>
      <c r="U151" s="30"/>
      <c r="V151" s="128"/>
      <c r="W151" s="82"/>
      <c r="X151" s="29"/>
      <c r="Y151" s="29"/>
      <c r="Z151" s="29"/>
      <c r="AA151" s="29"/>
      <c r="AB151" s="29"/>
      <c r="AC151" s="29"/>
      <c r="AD151" s="29"/>
      <c r="AE151" s="29"/>
      <c r="AF151" s="29"/>
      <c r="AG151" s="29"/>
      <c r="AH151" s="29"/>
      <c r="AI151" s="30"/>
    </row>
    <row r="152" spans="1:35" x14ac:dyDescent="0.2">
      <c r="A152" s="31"/>
      <c r="B152" s="22"/>
      <c r="C152" s="23"/>
      <c r="D152" s="23"/>
      <c r="E152" s="23"/>
      <c r="F152" s="23"/>
      <c r="G152" s="23"/>
      <c r="H152" s="23"/>
      <c r="I152" s="23"/>
      <c r="J152" s="23"/>
      <c r="K152" s="23"/>
      <c r="L152" s="23"/>
      <c r="M152" s="23"/>
      <c r="N152" s="23"/>
      <c r="O152" s="23"/>
      <c r="P152" s="23"/>
      <c r="Q152" s="23"/>
      <c r="R152" s="23"/>
      <c r="S152" s="24"/>
      <c r="T152" s="83"/>
      <c r="U152" s="30"/>
      <c r="V152" s="128"/>
      <c r="W152" s="82"/>
      <c r="X152" s="29"/>
      <c r="Y152" s="29"/>
      <c r="Z152" s="29"/>
      <c r="AA152" s="29"/>
      <c r="AB152" s="29"/>
      <c r="AC152" s="29"/>
      <c r="AD152" s="29"/>
      <c r="AE152" s="29"/>
      <c r="AF152" s="29"/>
      <c r="AG152" s="29"/>
      <c r="AH152" s="29"/>
      <c r="AI152" s="30"/>
    </row>
    <row r="153" spans="1:35" x14ac:dyDescent="0.2">
      <c r="A153" s="31"/>
      <c r="B153" s="22"/>
      <c r="C153" s="23"/>
      <c r="D153" s="23"/>
      <c r="E153" s="23"/>
      <c r="F153" s="23"/>
      <c r="G153" s="23"/>
      <c r="H153" s="23"/>
      <c r="I153" s="23"/>
      <c r="J153" s="23"/>
      <c r="K153" s="23"/>
      <c r="L153" s="23"/>
      <c r="M153" s="23"/>
      <c r="N153" s="23"/>
      <c r="O153" s="23"/>
      <c r="P153" s="23"/>
      <c r="Q153" s="23"/>
      <c r="R153" s="23"/>
      <c r="S153" s="24"/>
      <c r="T153" s="83"/>
      <c r="U153" s="30"/>
      <c r="V153" s="128"/>
      <c r="W153" s="82"/>
      <c r="X153" s="29"/>
      <c r="Y153" s="29"/>
      <c r="Z153" s="29"/>
      <c r="AA153" s="29"/>
      <c r="AB153" s="29"/>
      <c r="AC153" s="29"/>
      <c r="AD153" s="29"/>
      <c r="AE153" s="29"/>
      <c r="AF153" s="29"/>
      <c r="AG153" s="29"/>
      <c r="AH153" s="29"/>
      <c r="AI153" s="30"/>
    </row>
    <row r="154" spans="1:35" x14ac:dyDescent="0.2">
      <c r="A154" s="31"/>
      <c r="B154" s="22"/>
      <c r="C154" s="23"/>
      <c r="D154" s="23"/>
      <c r="E154" s="23"/>
      <c r="F154" s="23"/>
      <c r="G154" s="23"/>
      <c r="H154" s="23"/>
      <c r="I154" s="23"/>
      <c r="J154" s="23"/>
      <c r="K154" s="23"/>
      <c r="L154" s="23"/>
      <c r="M154" s="23"/>
      <c r="N154" s="23"/>
      <c r="O154" s="23"/>
      <c r="P154" s="23"/>
      <c r="Q154" s="23"/>
      <c r="R154" s="23"/>
      <c r="S154" s="24"/>
      <c r="T154" s="83"/>
      <c r="U154" s="30"/>
      <c r="V154" s="128"/>
      <c r="W154" s="82"/>
      <c r="X154" s="29"/>
      <c r="Y154" s="29"/>
      <c r="Z154" s="29"/>
      <c r="AA154" s="29"/>
      <c r="AB154" s="29"/>
      <c r="AC154" s="29"/>
      <c r="AD154" s="29"/>
      <c r="AE154" s="29"/>
      <c r="AF154" s="29"/>
      <c r="AG154" s="29"/>
      <c r="AH154" s="29"/>
      <c r="AI154" s="30"/>
    </row>
    <row r="155" spans="1:35" x14ac:dyDescent="0.2">
      <c r="A155" s="31"/>
      <c r="B155" s="22"/>
      <c r="C155" s="23"/>
      <c r="D155" s="23"/>
      <c r="E155" s="23"/>
      <c r="F155" s="23"/>
      <c r="G155" s="23"/>
      <c r="H155" s="23"/>
      <c r="I155" s="23"/>
      <c r="J155" s="23"/>
      <c r="K155" s="23"/>
      <c r="L155" s="23"/>
      <c r="M155" s="23"/>
      <c r="N155" s="23"/>
      <c r="O155" s="23"/>
      <c r="P155" s="23"/>
      <c r="Q155" s="23"/>
      <c r="R155" s="23"/>
      <c r="S155" s="24"/>
      <c r="T155" s="83"/>
      <c r="U155" s="30"/>
      <c r="V155" s="128"/>
      <c r="W155" s="82"/>
      <c r="X155" s="29"/>
      <c r="Y155" s="29"/>
      <c r="Z155" s="29"/>
      <c r="AA155" s="29"/>
      <c r="AB155" s="29"/>
      <c r="AC155" s="29"/>
      <c r="AD155" s="29"/>
      <c r="AE155" s="29"/>
      <c r="AF155" s="29"/>
      <c r="AG155" s="29"/>
      <c r="AH155" s="29"/>
      <c r="AI155" s="30"/>
    </row>
    <row r="156" spans="1:35" x14ac:dyDescent="0.2">
      <c r="A156" s="31"/>
      <c r="B156" s="22"/>
      <c r="C156" s="23"/>
      <c r="D156" s="23"/>
      <c r="E156" s="23"/>
      <c r="F156" s="23"/>
      <c r="G156" s="23"/>
      <c r="H156" s="23"/>
      <c r="I156" s="23"/>
      <c r="J156" s="23"/>
      <c r="K156" s="23"/>
      <c r="L156" s="23"/>
      <c r="M156" s="23"/>
      <c r="N156" s="23"/>
      <c r="O156" s="23"/>
      <c r="P156" s="23"/>
      <c r="Q156" s="23"/>
      <c r="R156" s="23"/>
      <c r="S156" s="24"/>
      <c r="T156" s="83"/>
      <c r="U156" s="30"/>
      <c r="V156" s="128"/>
      <c r="W156" s="82"/>
      <c r="X156" s="29"/>
      <c r="Y156" s="29"/>
      <c r="Z156" s="29"/>
      <c r="AA156" s="29"/>
      <c r="AB156" s="29"/>
      <c r="AC156" s="29"/>
      <c r="AD156" s="29"/>
      <c r="AE156" s="29"/>
      <c r="AF156" s="29"/>
      <c r="AG156" s="29"/>
      <c r="AH156" s="29"/>
      <c r="AI156" s="30"/>
    </row>
    <row r="157" spans="1:35" x14ac:dyDescent="0.2">
      <c r="A157" s="31"/>
      <c r="B157" s="22"/>
      <c r="C157" s="23"/>
      <c r="D157" s="23"/>
      <c r="E157" s="23"/>
      <c r="F157" s="23"/>
      <c r="G157" s="23"/>
      <c r="H157" s="23"/>
      <c r="I157" s="23"/>
      <c r="J157" s="23"/>
      <c r="K157" s="23"/>
      <c r="L157" s="23"/>
      <c r="M157" s="23"/>
      <c r="N157" s="23"/>
      <c r="O157" s="23"/>
      <c r="P157" s="23"/>
      <c r="Q157" s="23"/>
      <c r="R157" s="23"/>
      <c r="S157" s="24"/>
      <c r="T157" s="83"/>
      <c r="U157" s="30"/>
      <c r="V157" s="128"/>
      <c r="W157" s="82"/>
      <c r="X157" s="29"/>
      <c r="Y157" s="29"/>
      <c r="Z157" s="29"/>
      <c r="AA157" s="29"/>
      <c r="AB157" s="29"/>
      <c r="AC157" s="29"/>
      <c r="AD157" s="29"/>
      <c r="AE157" s="29"/>
      <c r="AF157" s="29"/>
      <c r="AG157" s="29"/>
      <c r="AH157" s="29"/>
      <c r="AI157" s="30"/>
    </row>
    <row r="158" spans="1:35" x14ac:dyDescent="0.2">
      <c r="A158" s="31"/>
      <c r="B158" s="22"/>
      <c r="C158" s="23"/>
      <c r="D158" s="23"/>
      <c r="E158" s="23"/>
      <c r="F158" s="23"/>
      <c r="G158" s="23"/>
      <c r="H158" s="23"/>
      <c r="I158" s="23"/>
      <c r="J158" s="23"/>
      <c r="K158" s="23"/>
      <c r="L158" s="23"/>
      <c r="M158" s="23"/>
      <c r="N158" s="23"/>
      <c r="O158" s="23"/>
      <c r="P158" s="23"/>
      <c r="Q158" s="23"/>
      <c r="R158" s="23"/>
      <c r="S158" s="24"/>
      <c r="T158" s="83"/>
      <c r="U158" s="30"/>
      <c r="V158" s="128"/>
      <c r="W158" s="82"/>
      <c r="X158" s="29"/>
      <c r="Y158" s="29"/>
      <c r="Z158" s="29"/>
      <c r="AA158" s="29"/>
      <c r="AB158" s="29"/>
      <c r="AC158" s="29"/>
      <c r="AD158" s="29"/>
      <c r="AE158" s="29"/>
      <c r="AF158" s="29"/>
      <c r="AG158" s="29"/>
      <c r="AH158" s="29"/>
      <c r="AI158" s="30"/>
    </row>
    <row r="159" spans="1:35" x14ac:dyDescent="0.2">
      <c r="A159" s="31"/>
      <c r="B159" s="22"/>
      <c r="C159" s="23"/>
      <c r="D159" s="23"/>
      <c r="E159" s="23"/>
      <c r="F159" s="23"/>
      <c r="G159" s="23"/>
      <c r="H159" s="23"/>
      <c r="I159" s="23"/>
      <c r="J159" s="23"/>
      <c r="K159" s="23"/>
      <c r="L159" s="23"/>
      <c r="M159" s="23"/>
      <c r="N159" s="23"/>
      <c r="O159" s="23"/>
      <c r="P159" s="23"/>
      <c r="Q159" s="23"/>
      <c r="R159" s="23"/>
      <c r="S159" s="24"/>
      <c r="T159" s="83"/>
      <c r="U159" s="30"/>
      <c r="V159" s="128"/>
      <c r="W159" s="82"/>
      <c r="X159" s="29"/>
      <c r="Y159" s="29"/>
      <c r="Z159" s="29"/>
      <c r="AA159" s="29"/>
      <c r="AB159" s="29"/>
      <c r="AC159" s="29"/>
      <c r="AD159" s="29"/>
      <c r="AE159" s="29"/>
      <c r="AF159" s="29"/>
      <c r="AG159" s="29"/>
      <c r="AH159" s="29"/>
      <c r="AI159" s="30"/>
    </row>
    <row r="160" spans="1:35" x14ac:dyDescent="0.2">
      <c r="A160" s="31"/>
      <c r="B160" s="22"/>
      <c r="C160" s="23"/>
      <c r="D160" s="23"/>
      <c r="E160" s="23"/>
      <c r="F160" s="23"/>
      <c r="G160" s="23"/>
      <c r="H160" s="23"/>
      <c r="I160" s="23"/>
      <c r="J160" s="23"/>
      <c r="K160" s="23"/>
      <c r="L160" s="23"/>
      <c r="M160" s="23"/>
      <c r="N160" s="23"/>
      <c r="O160" s="23"/>
      <c r="P160" s="23"/>
      <c r="Q160" s="23"/>
      <c r="R160" s="23"/>
      <c r="S160" s="24"/>
      <c r="T160" s="83"/>
      <c r="U160" s="30"/>
      <c r="V160" s="128"/>
      <c r="W160" s="82"/>
      <c r="X160" s="29"/>
      <c r="Y160" s="29"/>
      <c r="Z160" s="29"/>
      <c r="AA160" s="29"/>
      <c r="AB160" s="29"/>
      <c r="AC160" s="29"/>
      <c r="AD160" s="29"/>
      <c r="AE160" s="29"/>
      <c r="AF160" s="29"/>
      <c r="AG160" s="29"/>
      <c r="AH160" s="29"/>
      <c r="AI160" s="30"/>
    </row>
    <row r="161" spans="1:35" x14ac:dyDescent="0.2">
      <c r="A161" s="31"/>
      <c r="B161" s="22"/>
      <c r="C161" s="23"/>
      <c r="D161" s="23"/>
      <c r="E161" s="23"/>
      <c r="F161" s="23"/>
      <c r="G161" s="23"/>
      <c r="H161" s="23"/>
      <c r="I161" s="23"/>
      <c r="J161" s="23"/>
      <c r="K161" s="23"/>
      <c r="L161" s="23"/>
      <c r="M161" s="23"/>
      <c r="N161" s="23"/>
      <c r="O161" s="23"/>
      <c r="P161" s="23"/>
      <c r="Q161" s="23"/>
      <c r="R161" s="23"/>
      <c r="S161" s="24"/>
      <c r="T161" s="83"/>
      <c r="U161" s="30"/>
      <c r="V161" s="128"/>
      <c r="W161" s="82"/>
      <c r="X161" s="29"/>
      <c r="Y161" s="29"/>
      <c r="Z161" s="29"/>
      <c r="AA161" s="29"/>
      <c r="AB161" s="29"/>
      <c r="AC161" s="29"/>
      <c r="AD161" s="29"/>
      <c r="AE161" s="29"/>
      <c r="AF161" s="29"/>
      <c r="AG161" s="29"/>
      <c r="AH161" s="29"/>
      <c r="AI161" s="30"/>
    </row>
    <row r="162" spans="1:35" x14ac:dyDescent="0.2">
      <c r="A162" s="31"/>
      <c r="B162" s="22"/>
      <c r="C162" s="23"/>
      <c r="D162" s="23"/>
      <c r="E162" s="23"/>
      <c r="F162" s="23"/>
      <c r="G162" s="23"/>
      <c r="H162" s="23"/>
      <c r="I162" s="23"/>
      <c r="J162" s="23"/>
      <c r="K162" s="23"/>
      <c r="L162" s="23"/>
      <c r="M162" s="23"/>
      <c r="N162" s="23"/>
      <c r="O162" s="23"/>
      <c r="P162" s="23"/>
      <c r="Q162" s="23"/>
      <c r="R162" s="23"/>
      <c r="S162" s="24"/>
      <c r="T162" s="83"/>
      <c r="U162" s="30"/>
      <c r="V162" s="128"/>
      <c r="W162" s="82"/>
      <c r="X162" s="29"/>
      <c r="Y162" s="29"/>
      <c r="Z162" s="29"/>
      <c r="AA162" s="29"/>
      <c r="AB162" s="29"/>
      <c r="AC162" s="29"/>
      <c r="AD162" s="29"/>
      <c r="AE162" s="29"/>
      <c r="AF162" s="29"/>
      <c r="AG162" s="29"/>
      <c r="AH162" s="29"/>
      <c r="AI162" s="30"/>
    </row>
    <row r="163" spans="1:35" x14ac:dyDescent="0.2">
      <c r="A163" s="31"/>
      <c r="B163" s="22"/>
      <c r="C163" s="23"/>
      <c r="D163" s="23"/>
      <c r="E163" s="23"/>
      <c r="F163" s="23"/>
      <c r="G163" s="23"/>
      <c r="H163" s="23"/>
      <c r="I163" s="23"/>
      <c r="J163" s="23"/>
      <c r="K163" s="23"/>
      <c r="L163" s="23"/>
      <c r="M163" s="23"/>
      <c r="N163" s="23"/>
      <c r="O163" s="23"/>
      <c r="P163" s="23"/>
      <c r="Q163" s="23"/>
      <c r="R163" s="23"/>
      <c r="S163" s="24"/>
      <c r="T163" s="83"/>
      <c r="U163" s="30"/>
      <c r="V163" s="128"/>
      <c r="W163" s="82"/>
      <c r="X163" s="29"/>
      <c r="Y163" s="29"/>
      <c r="Z163" s="29"/>
      <c r="AA163" s="29"/>
      <c r="AB163" s="29"/>
      <c r="AC163" s="29"/>
      <c r="AD163" s="29"/>
      <c r="AE163" s="29"/>
      <c r="AF163" s="29"/>
      <c r="AG163" s="29"/>
      <c r="AH163" s="29"/>
      <c r="AI163" s="30"/>
    </row>
    <row r="164" spans="1:35" x14ac:dyDescent="0.2">
      <c r="A164" s="31"/>
      <c r="B164" s="22"/>
      <c r="C164" s="23"/>
      <c r="D164" s="23"/>
      <c r="E164" s="23"/>
      <c r="F164" s="23"/>
      <c r="G164" s="23"/>
      <c r="H164" s="23"/>
      <c r="I164" s="23"/>
      <c r="J164" s="23"/>
      <c r="K164" s="23"/>
      <c r="L164" s="23"/>
      <c r="M164" s="23"/>
      <c r="N164" s="23"/>
      <c r="O164" s="23"/>
      <c r="P164" s="23"/>
      <c r="Q164" s="23"/>
      <c r="R164" s="23"/>
      <c r="S164" s="24"/>
      <c r="T164" s="83"/>
      <c r="U164" s="30"/>
      <c r="V164" s="128"/>
      <c r="W164" s="82"/>
      <c r="X164" s="29"/>
      <c r="Y164" s="29"/>
      <c r="Z164" s="29"/>
      <c r="AA164" s="29"/>
      <c r="AB164" s="29"/>
      <c r="AC164" s="29"/>
      <c r="AD164" s="29"/>
      <c r="AE164" s="29"/>
      <c r="AF164" s="29"/>
      <c r="AG164" s="29"/>
      <c r="AH164" s="29"/>
      <c r="AI164" s="30"/>
    </row>
    <row r="165" spans="1:35" x14ac:dyDescent="0.2">
      <c r="A165" s="31"/>
      <c r="B165" s="22"/>
      <c r="C165" s="23"/>
      <c r="D165" s="23"/>
      <c r="E165" s="23"/>
      <c r="F165" s="23"/>
      <c r="G165" s="23"/>
      <c r="H165" s="23"/>
      <c r="I165" s="23"/>
      <c r="J165" s="23"/>
      <c r="K165" s="23"/>
      <c r="L165" s="23"/>
      <c r="M165" s="23"/>
      <c r="N165" s="23"/>
      <c r="O165" s="23"/>
      <c r="P165" s="23"/>
      <c r="Q165" s="23"/>
      <c r="R165" s="23"/>
      <c r="S165" s="24"/>
      <c r="T165" s="83"/>
      <c r="U165" s="30"/>
      <c r="V165" s="128"/>
      <c r="W165" s="82"/>
      <c r="X165" s="29"/>
      <c r="Y165" s="29"/>
      <c r="Z165" s="29"/>
      <c r="AA165" s="29"/>
      <c r="AB165" s="29"/>
      <c r="AC165" s="29"/>
      <c r="AD165" s="29"/>
      <c r="AE165" s="29"/>
      <c r="AF165" s="29"/>
      <c r="AG165" s="29"/>
      <c r="AH165" s="29"/>
      <c r="AI165" s="30"/>
    </row>
    <row r="166" spans="1:35" x14ac:dyDescent="0.2">
      <c r="A166" s="31"/>
      <c r="B166" s="22"/>
      <c r="C166" s="23"/>
      <c r="D166" s="23"/>
      <c r="E166" s="23"/>
      <c r="F166" s="23"/>
      <c r="G166" s="23"/>
      <c r="H166" s="23"/>
      <c r="I166" s="23"/>
      <c r="J166" s="23"/>
      <c r="K166" s="23"/>
      <c r="L166" s="23"/>
      <c r="M166" s="23"/>
      <c r="N166" s="23"/>
      <c r="O166" s="23"/>
      <c r="P166" s="23"/>
      <c r="Q166" s="23"/>
      <c r="R166" s="23"/>
      <c r="S166" s="24"/>
      <c r="T166" s="83"/>
      <c r="U166" s="30"/>
      <c r="V166" s="128"/>
      <c r="W166" s="82"/>
      <c r="X166" s="29"/>
      <c r="Y166" s="29"/>
      <c r="Z166" s="29"/>
      <c r="AA166" s="29"/>
      <c r="AB166" s="29"/>
      <c r="AC166" s="29"/>
      <c r="AD166" s="29"/>
      <c r="AE166" s="29"/>
      <c r="AF166" s="29"/>
      <c r="AG166" s="29"/>
      <c r="AH166" s="29"/>
      <c r="AI166" s="30"/>
    </row>
    <row r="167" spans="1:35" x14ac:dyDescent="0.2">
      <c r="A167" s="31"/>
      <c r="B167" s="22"/>
      <c r="C167" s="23"/>
      <c r="D167" s="23"/>
      <c r="E167" s="23"/>
      <c r="F167" s="23"/>
      <c r="G167" s="23"/>
      <c r="H167" s="23"/>
      <c r="I167" s="23"/>
      <c r="J167" s="23"/>
      <c r="K167" s="23"/>
      <c r="L167" s="23"/>
      <c r="M167" s="23"/>
      <c r="N167" s="23"/>
      <c r="O167" s="23"/>
      <c r="P167" s="23"/>
      <c r="Q167" s="23"/>
      <c r="R167" s="23"/>
      <c r="S167" s="24"/>
      <c r="T167" s="83"/>
      <c r="U167" s="30"/>
      <c r="V167" s="128"/>
      <c r="W167" s="82"/>
      <c r="X167" s="29"/>
      <c r="Y167" s="29"/>
      <c r="Z167" s="29"/>
      <c r="AA167" s="29"/>
      <c r="AB167" s="29"/>
      <c r="AC167" s="29"/>
      <c r="AD167" s="29"/>
      <c r="AE167" s="29"/>
      <c r="AF167" s="29"/>
      <c r="AG167" s="29"/>
      <c r="AH167" s="29"/>
      <c r="AI167" s="30"/>
    </row>
    <row r="168" spans="1:35" x14ac:dyDescent="0.2">
      <c r="A168" s="31"/>
      <c r="B168" s="22"/>
      <c r="C168" s="23"/>
      <c r="D168" s="23"/>
      <c r="E168" s="23"/>
      <c r="F168" s="23"/>
      <c r="G168" s="23"/>
      <c r="H168" s="23"/>
      <c r="I168" s="23"/>
      <c r="J168" s="23"/>
      <c r="K168" s="23"/>
      <c r="L168" s="23"/>
      <c r="M168" s="23"/>
      <c r="N168" s="23"/>
      <c r="O168" s="23"/>
      <c r="P168" s="23"/>
      <c r="Q168" s="23"/>
      <c r="R168" s="23"/>
      <c r="S168" s="24"/>
      <c r="T168" s="25"/>
      <c r="U168" s="26"/>
      <c r="V168" s="27"/>
      <c r="W168" s="28"/>
      <c r="X168" s="29"/>
      <c r="Y168" s="29"/>
      <c r="Z168" s="29"/>
      <c r="AA168" s="29"/>
      <c r="AB168" s="29"/>
      <c r="AC168" s="29"/>
      <c r="AD168" s="29"/>
      <c r="AE168" s="29"/>
      <c r="AF168" s="29"/>
      <c r="AG168" s="29"/>
      <c r="AH168" s="29"/>
      <c r="AI168" s="30"/>
    </row>
    <row r="169" spans="1:35" ht="13.5" thickBot="1" x14ac:dyDescent="0.25">
      <c r="A169" s="48"/>
      <c r="B169" s="49" t="s">
        <v>81</v>
      </c>
      <c r="C169" s="70"/>
      <c r="D169" s="70"/>
      <c r="E169" s="70"/>
      <c r="F169" s="70"/>
      <c r="G169" s="70"/>
      <c r="H169" s="70"/>
      <c r="I169" s="70"/>
      <c r="J169" s="70"/>
      <c r="K169" s="70"/>
      <c r="L169" s="70"/>
      <c r="M169" s="70"/>
      <c r="N169" s="70"/>
      <c r="O169" s="70"/>
      <c r="P169" s="70"/>
      <c r="Q169" s="70"/>
      <c r="R169" s="70"/>
      <c r="S169" s="51"/>
      <c r="T169" s="52" t="s">
        <v>41</v>
      </c>
      <c r="U169" s="39"/>
      <c r="V169" s="27"/>
      <c r="W169" s="40"/>
      <c r="X169" s="32"/>
      <c r="Y169" s="32"/>
      <c r="Z169" s="32"/>
      <c r="AA169" s="32"/>
      <c r="AB169" s="32"/>
      <c r="AC169" s="32"/>
      <c r="AD169" s="32"/>
      <c r="AE169" s="32"/>
      <c r="AF169" s="32"/>
      <c r="AG169" s="32"/>
      <c r="AH169" s="32"/>
      <c r="AI169" s="41"/>
    </row>
    <row r="170" spans="1:35" ht="13.5" thickTop="1" x14ac:dyDescent="0.2"/>
  </sheetData>
  <sheetProtection formatCells="0" formatColumns="0" formatRows="0" insertColumns="0" insertRows="0" insertHyperlinks="0" deleteColumns="0" deleteRows="0" sort="0" autoFilter="0" pivotTables="0"/>
  <dataConsolidate/>
  <phoneticPr fontId="0" type="noConversion"/>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2111" r:id="rId4" name="_ActiveXWrapper4">
          <controlPr defaultSize="0" autoLine="0" r:id="rId5">
            <anchor moveWithCells="1" sizeWithCells="1">
              <from>
                <xdr:col>0</xdr:col>
                <xdr:colOff>0</xdr:colOff>
                <xdr:row>0</xdr:row>
                <xdr:rowOff>0</xdr:rowOff>
              </from>
              <to>
                <xdr:col>2</xdr:col>
                <xdr:colOff>457200</xdr:colOff>
                <xdr:row>1</xdr:row>
                <xdr:rowOff>28575</xdr:rowOff>
              </to>
            </anchor>
          </controlPr>
        </control>
      </mc:Choice>
      <mc:Fallback>
        <control shapeId="2111" r:id="rId4" name="_ActiveXWrapper4"/>
      </mc:Fallback>
    </mc:AlternateContent>
    <mc:AlternateContent xmlns:mc="http://schemas.openxmlformats.org/markup-compatibility/2006">
      <mc:Choice Requires="x14">
        <control shapeId="2110" r:id="rId6" name="_ActiveXWrapper3">
          <controlPr defaultSize="0" autoLine="0" r:id="rId7">
            <anchor moveWithCells="1">
              <from>
                <xdr:col>5</xdr:col>
                <xdr:colOff>0</xdr:colOff>
                <xdr:row>3</xdr:row>
                <xdr:rowOff>0</xdr:rowOff>
              </from>
              <to>
                <xdr:col>7</xdr:col>
                <xdr:colOff>38100</xdr:colOff>
                <xdr:row>4</xdr:row>
                <xdr:rowOff>114300</xdr:rowOff>
              </to>
            </anchor>
          </controlPr>
        </control>
      </mc:Choice>
      <mc:Fallback>
        <control shapeId="2110" r:id="rId6" name="_ActiveXWrapper3"/>
      </mc:Fallback>
    </mc:AlternateContent>
    <mc:AlternateContent xmlns:mc="http://schemas.openxmlformats.org/markup-compatibility/2006">
      <mc:Choice Requires="x14">
        <control shapeId="2109" r:id="rId8" name="_ActiveXWrapper2">
          <controlPr defaultSize="0" autoLine="0" r:id="rId7">
            <anchor moveWithCells="1">
              <from>
                <xdr:col>1</xdr:col>
                <xdr:colOff>0</xdr:colOff>
                <xdr:row>3</xdr:row>
                <xdr:rowOff>0</xdr:rowOff>
              </from>
              <to>
                <xdr:col>2</xdr:col>
                <xdr:colOff>638175</xdr:colOff>
                <xdr:row>4</xdr:row>
                <xdr:rowOff>114300</xdr:rowOff>
              </to>
            </anchor>
          </controlPr>
        </control>
      </mc:Choice>
      <mc:Fallback>
        <control shapeId="2109" r:id="rId8" name="_ActiveXWrapper2"/>
      </mc:Fallback>
    </mc:AlternateContent>
    <mc:AlternateContent xmlns:mc="http://schemas.openxmlformats.org/markup-compatibility/2006">
      <mc:Choice Requires="x14">
        <control shapeId="2108" r:id="rId9" name="_ActiveXWrapper1">
          <controlPr defaultSize="0" autoLine="0" r:id="rId7">
            <anchor moveWithCells="1">
              <from>
                <xdr:col>1</xdr:col>
                <xdr:colOff>0</xdr:colOff>
                <xdr:row>1</xdr:row>
                <xdr:rowOff>0</xdr:rowOff>
              </from>
              <to>
                <xdr:col>2</xdr:col>
                <xdr:colOff>638175</xdr:colOff>
                <xdr:row>2</xdr:row>
                <xdr:rowOff>114300</xdr:rowOff>
              </to>
            </anchor>
          </controlPr>
        </control>
      </mc:Choice>
      <mc:Fallback>
        <control shapeId="2108" r:id="rId9" name="_ActiveXWrapper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UserGuide"/>
  <dimension ref="A1:C101"/>
  <sheetViews>
    <sheetView workbookViewId="0">
      <pane ySplit="1" topLeftCell="A29" activePane="bottomLeft" state="frozen"/>
      <selection pane="bottomLeft" activeCell="B36" sqref="B36"/>
    </sheetView>
  </sheetViews>
  <sheetFormatPr defaultColWidth="9.140625" defaultRowHeight="12.75" x14ac:dyDescent="0.2"/>
  <cols>
    <col min="1" max="1" width="23.28515625" style="4" customWidth="1"/>
    <col min="2" max="2" width="68" style="5" customWidth="1"/>
    <col min="3" max="3" width="56.7109375" style="7" customWidth="1"/>
    <col min="4" max="16384" width="9.140625" style="3"/>
  </cols>
  <sheetData>
    <row r="1" spans="1:3" s="2" customFormat="1" ht="17.25" thickTop="1" thickBot="1" x14ac:dyDescent="0.25">
      <c r="B1" s="2" t="s">
        <v>12</v>
      </c>
      <c r="C1" s="8" t="s">
        <v>13</v>
      </c>
    </row>
    <row r="2" spans="1:3" s="11" customFormat="1" ht="16.5" thickTop="1" x14ac:dyDescent="0.2">
      <c r="C2" s="14"/>
    </row>
    <row r="3" spans="1:3" ht="15.75" x14ac:dyDescent="0.2">
      <c r="A3" s="9" t="s">
        <v>33</v>
      </c>
    </row>
    <row r="4" spans="1:3" ht="51" x14ac:dyDescent="0.2">
      <c r="A4" s="15"/>
      <c r="B4" s="5" t="s">
        <v>104</v>
      </c>
    </row>
    <row r="5" spans="1:3" ht="25.5" x14ac:dyDescent="0.2">
      <c r="A5" s="15"/>
      <c r="B5" s="5" t="s">
        <v>100</v>
      </c>
    </row>
    <row r="6" spans="1:3" ht="25.5" x14ac:dyDescent="0.2">
      <c r="A6" s="15"/>
      <c r="B6" s="5" t="s">
        <v>101</v>
      </c>
    </row>
    <row r="7" spans="1:3" ht="38.25" x14ac:dyDescent="0.2">
      <c r="A7" s="15"/>
      <c r="B7" s="5" t="s">
        <v>105</v>
      </c>
    </row>
    <row r="8" spans="1:3" ht="25.5" x14ac:dyDescent="0.2">
      <c r="A8" s="15"/>
      <c r="B8" s="5" t="s">
        <v>156</v>
      </c>
    </row>
    <row r="9" spans="1:3" ht="25.5" x14ac:dyDescent="0.2">
      <c r="A9" s="15"/>
      <c r="B9" s="5" t="s">
        <v>102</v>
      </c>
    </row>
    <row r="10" spans="1:3" ht="39.75" customHeight="1" x14ac:dyDescent="0.2">
      <c r="A10" s="42"/>
      <c r="B10" s="5" t="s">
        <v>99</v>
      </c>
    </row>
    <row r="11" spans="1:3" ht="27" customHeight="1" x14ac:dyDescent="0.2">
      <c r="A11" s="42"/>
      <c r="B11" s="5" t="s">
        <v>103</v>
      </c>
    </row>
    <row r="12" spans="1:3" ht="15.75" customHeight="1" x14ac:dyDescent="0.2">
      <c r="A12" s="42"/>
    </row>
    <row r="13" spans="1:3" ht="18.75" customHeight="1" x14ac:dyDescent="0.2">
      <c r="A13" s="6" t="s">
        <v>23</v>
      </c>
    </row>
    <row r="14" spans="1:3" ht="38.25" x14ac:dyDescent="0.2">
      <c r="A14" s="16" t="s">
        <v>54</v>
      </c>
      <c r="B14" s="5" t="s">
        <v>66</v>
      </c>
    </row>
    <row r="15" spans="1:3" ht="51" x14ac:dyDescent="0.2">
      <c r="A15" s="4" t="s">
        <v>10</v>
      </c>
      <c r="B15" s="5" t="s">
        <v>27</v>
      </c>
    </row>
    <row r="16" spans="1:3" ht="51" x14ac:dyDescent="0.2">
      <c r="A16" s="4" t="s">
        <v>87</v>
      </c>
      <c r="B16" s="5" t="s">
        <v>136</v>
      </c>
    </row>
    <row r="17" spans="1:2" ht="25.5" x14ac:dyDescent="0.2">
      <c r="A17" s="4" t="s">
        <v>11</v>
      </c>
      <c r="B17" s="5" t="s">
        <v>88</v>
      </c>
    </row>
    <row r="18" spans="1:2" ht="25.5" x14ac:dyDescent="0.2">
      <c r="A18" s="4" t="s">
        <v>68</v>
      </c>
      <c r="B18" s="5" t="s">
        <v>89</v>
      </c>
    </row>
    <row r="19" spans="1:2" x14ac:dyDescent="0.2">
      <c r="B19" s="5" t="s">
        <v>90</v>
      </c>
    </row>
    <row r="20" spans="1:2" x14ac:dyDescent="0.2">
      <c r="A20" s="4" t="s">
        <v>91</v>
      </c>
      <c r="B20" s="5" t="s">
        <v>92</v>
      </c>
    </row>
    <row r="21" spans="1:2" x14ac:dyDescent="0.2">
      <c r="A21" s="4" t="s">
        <v>137</v>
      </c>
      <c r="B21" s="5" t="s">
        <v>138</v>
      </c>
    </row>
    <row r="22" spans="1:2" ht="38.25" x14ac:dyDescent="0.2">
      <c r="A22" s="4" t="s">
        <v>69</v>
      </c>
      <c r="B22" s="5" t="s">
        <v>74</v>
      </c>
    </row>
    <row r="23" spans="1:2" ht="25.5" x14ac:dyDescent="0.2">
      <c r="A23" s="4" t="s">
        <v>70</v>
      </c>
      <c r="B23" s="5" t="s">
        <v>93</v>
      </c>
    </row>
    <row r="24" spans="1:2" ht="25.5" x14ac:dyDescent="0.2">
      <c r="A24" s="4" t="s">
        <v>71</v>
      </c>
      <c r="B24" s="5" t="s">
        <v>72</v>
      </c>
    </row>
    <row r="25" spans="1:2" ht="38.25" x14ac:dyDescent="0.2">
      <c r="A25" s="4" t="s">
        <v>94</v>
      </c>
      <c r="B25" s="5" t="s">
        <v>95</v>
      </c>
    </row>
    <row r="26" spans="1:2" x14ac:dyDescent="0.2">
      <c r="A26" s="4" t="s">
        <v>139</v>
      </c>
      <c r="B26" s="5" t="s">
        <v>140</v>
      </c>
    </row>
    <row r="27" spans="1:2" ht="25.5" x14ac:dyDescent="0.2">
      <c r="A27" s="4" t="s">
        <v>141</v>
      </c>
      <c r="B27" s="5" t="s">
        <v>142</v>
      </c>
    </row>
    <row r="28" spans="1:2" ht="38.25" x14ac:dyDescent="0.2">
      <c r="A28" s="4" t="s">
        <v>67</v>
      </c>
      <c r="B28" s="5" t="s">
        <v>73</v>
      </c>
    </row>
    <row r="29" spans="1:2" ht="38.25" x14ac:dyDescent="0.2">
      <c r="A29" s="4" t="s">
        <v>14</v>
      </c>
      <c r="B29" s="5" t="s">
        <v>96</v>
      </c>
    </row>
    <row r="30" spans="1:2" ht="25.5" x14ac:dyDescent="0.2">
      <c r="A30" s="4" t="s">
        <v>15</v>
      </c>
      <c r="B30" s="5" t="s">
        <v>42</v>
      </c>
    </row>
    <row r="31" spans="1:2" ht="38.25" x14ac:dyDescent="0.2">
      <c r="A31" s="4" t="s">
        <v>75</v>
      </c>
      <c r="B31" s="5" t="s">
        <v>143</v>
      </c>
    </row>
    <row r="32" spans="1:2" ht="25.5" x14ac:dyDescent="0.2">
      <c r="A32" s="4" t="s">
        <v>76</v>
      </c>
      <c r="B32" s="5" t="s">
        <v>144</v>
      </c>
    </row>
    <row r="33" spans="1:2" ht="25.5" x14ac:dyDescent="0.2">
      <c r="A33" s="4" t="s">
        <v>77</v>
      </c>
      <c r="B33" s="5" t="s">
        <v>145</v>
      </c>
    </row>
    <row r="34" spans="1:2" ht="51" x14ac:dyDescent="0.2">
      <c r="A34" s="4" t="s">
        <v>16</v>
      </c>
      <c r="B34" s="5" t="s">
        <v>17</v>
      </c>
    </row>
    <row r="35" spans="1:2" ht="38.25" x14ac:dyDescent="0.2">
      <c r="A35" s="4" t="s">
        <v>18</v>
      </c>
      <c r="B35" s="5" t="s">
        <v>43</v>
      </c>
    </row>
    <row r="36" spans="1:2" ht="25.5" x14ac:dyDescent="0.2">
      <c r="A36" s="4" t="s">
        <v>19</v>
      </c>
      <c r="B36" s="5" t="s">
        <v>44</v>
      </c>
    </row>
    <row r="37" spans="1:2" ht="25.5" x14ac:dyDescent="0.2">
      <c r="A37" s="4" t="s">
        <v>20</v>
      </c>
      <c r="B37" s="5" t="s">
        <v>21</v>
      </c>
    </row>
    <row r="38" spans="1:2" x14ac:dyDescent="0.2">
      <c r="A38" s="4" t="s">
        <v>78</v>
      </c>
      <c r="B38" s="5" t="s">
        <v>79</v>
      </c>
    </row>
    <row r="39" spans="1:2" ht="25.5" x14ac:dyDescent="0.2">
      <c r="A39" s="4" t="s">
        <v>40</v>
      </c>
      <c r="B39" s="5" t="s">
        <v>47</v>
      </c>
    </row>
    <row r="40" spans="1:2" x14ac:dyDescent="0.2">
      <c r="B40" s="5" t="s">
        <v>31</v>
      </c>
    </row>
    <row r="43" spans="1:2" ht="15.75" x14ac:dyDescent="0.2">
      <c r="A43" s="6" t="s">
        <v>22</v>
      </c>
    </row>
    <row r="44" spans="1:2" ht="25.5" x14ac:dyDescent="0.2">
      <c r="B44" s="5" t="s">
        <v>24</v>
      </c>
    </row>
    <row r="45" spans="1:2" ht="30" customHeight="1" x14ac:dyDescent="0.2">
      <c r="B45" s="5" t="s">
        <v>28</v>
      </c>
    </row>
    <row r="46" spans="1:2" x14ac:dyDescent="0.2">
      <c r="B46" s="5" t="s">
        <v>25</v>
      </c>
    </row>
    <row r="47" spans="1:2" ht="51" x14ac:dyDescent="0.2">
      <c r="B47" s="5" t="s">
        <v>26</v>
      </c>
    </row>
    <row r="48" spans="1:2" ht="38.25" x14ac:dyDescent="0.2">
      <c r="B48" s="5" t="s">
        <v>29</v>
      </c>
    </row>
    <row r="49" spans="1:2" x14ac:dyDescent="0.2">
      <c r="B49" s="5" t="s">
        <v>30</v>
      </c>
    </row>
    <row r="50" spans="1:2" ht="38.25" x14ac:dyDescent="0.2">
      <c r="B50" s="5" t="s">
        <v>45</v>
      </c>
    </row>
    <row r="51" spans="1:2" ht="38.25" x14ac:dyDescent="0.2">
      <c r="B51" s="5" t="s">
        <v>46</v>
      </c>
    </row>
    <row r="54" spans="1:2" ht="25.5" x14ac:dyDescent="0.2">
      <c r="A54" s="9" t="s">
        <v>116</v>
      </c>
      <c r="B54" s="5" t="s">
        <v>117</v>
      </c>
    </row>
    <row r="55" spans="1:2" ht="25.5" x14ac:dyDescent="0.2">
      <c r="A55" s="16" t="s">
        <v>54</v>
      </c>
      <c r="B55" s="5" t="s">
        <v>128</v>
      </c>
    </row>
    <row r="56" spans="1:2" ht="25.5" x14ac:dyDescent="0.2">
      <c r="A56" s="16" t="s">
        <v>129</v>
      </c>
      <c r="B56" s="5" t="s">
        <v>130</v>
      </c>
    </row>
    <row r="57" spans="1:2" x14ac:dyDescent="0.2">
      <c r="A57" s="16" t="s">
        <v>131</v>
      </c>
      <c r="B57" s="5" t="s">
        <v>132</v>
      </c>
    </row>
    <row r="58" spans="1:2" ht="25.5" x14ac:dyDescent="0.2">
      <c r="B58" s="5" t="s">
        <v>126</v>
      </c>
    </row>
    <row r="59" spans="1:2" ht="25.5" x14ac:dyDescent="0.2">
      <c r="B59" s="5" t="s">
        <v>127</v>
      </c>
    </row>
    <row r="64" spans="1:2" ht="15.75" x14ac:dyDescent="0.2">
      <c r="A64" s="9" t="s">
        <v>32</v>
      </c>
    </row>
    <row r="65" spans="1:2" ht="15.75" x14ac:dyDescent="0.2">
      <c r="A65" s="6" t="s">
        <v>0</v>
      </c>
    </row>
    <row r="66" spans="1:2" ht="25.5" x14ac:dyDescent="0.2">
      <c r="A66" s="4" t="s">
        <v>154</v>
      </c>
      <c r="B66" s="5" t="s">
        <v>37</v>
      </c>
    </row>
    <row r="67" spans="1:2" ht="38.25" x14ac:dyDescent="0.2">
      <c r="B67" s="5" t="s">
        <v>36</v>
      </c>
    </row>
    <row r="68" spans="1:2" ht="38.25" x14ac:dyDescent="0.2">
      <c r="A68" s="4" t="s">
        <v>38</v>
      </c>
      <c r="B68" s="5" t="s">
        <v>119</v>
      </c>
    </row>
    <row r="69" spans="1:2" ht="25.5" x14ac:dyDescent="0.2">
      <c r="A69" s="4" t="s">
        <v>39</v>
      </c>
      <c r="B69" s="5" t="s">
        <v>118</v>
      </c>
    </row>
    <row r="71" spans="1:2" ht="38.25" x14ac:dyDescent="0.2">
      <c r="A71" s="4" t="s">
        <v>153</v>
      </c>
      <c r="B71" s="5" t="s">
        <v>80</v>
      </c>
    </row>
    <row r="74" spans="1:2" ht="31.5" x14ac:dyDescent="0.2">
      <c r="A74" s="6" t="s">
        <v>97</v>
      </c>
      <c r="B74" s="5" t="s">
        <v>98</v>
      </c>
    </row>
    <row r="76" spans="1:2" ht="31.5" x14ac:dyDescent="0.2">
      <c r="A76" s="6" t="s">
        <v>114</v>
      </c>
      <c r="B76" s="5" t="s">
        <v>115</v>
      </c>
    </row>
    <row r="78" spans="1:2" ht="31.5" x14ac:dyDescent="0.2">
      <c r="A78" s="6" t="s">
        <v>133</v>
      </c>
      <c r="B78" s="5" t="s">
        <v>155</v>
      </c>
    </row>
    <row r="81" spans="1:2" ht="38.25" x14ac:dyDescent="0.2">
      <c r="A81" s="10"/>
      <c r="B81" s="5" t="s">
        <v>34</v>
      </c>
    </row>
    <row r="84" spans="1:2" ht="25.5" x14ac:dyDescent="0.2">
      <c r="A84" s="12" t="s">
        <v>35</v>
      </c>
      <c r="B84" s="5" t="s">
        <v>120</v>
      </c>
    </row>
    <row r="85" spans="1:2" ht="25.5" x14ac:dyDescent="0.2">
      <c r="B85" s="5" t="s">
        <v>152</v>
      </c>
    </row>
    <row r="88" spans="1:2" ht="31.5" x14ac:dyDescent="0.2">
      <c r="A88" s="12" t="s">
        <v>50</v>
      </c>
      <c r="B88" s="5" t="s">
        <v>121</v>
      </c>
    </row>
    <row r="89" spans="1:2" ht="15.75" x14ac:dyDescent="0.2">
      <c r="A89" s="15"/>
      <c r="B89" s="5" t="s">
        <v>51</v>
      </c>
    </row>
    <row r="90" spans="1:2" x14ac:dyDescent="0.2">
      <c r="B90" s="5" t="s">
        <v>146</v>
      </c>
    </row>
    <row r="91" spans="1:2" x14ac:dyDescent="0.2">
      <c r="B91" s="5" t="s">
        <v>147</v>
      </c>
    </row>
    <row r="92" spans="1:2" x14ac:dyDescent="0.2">
      <c r="B92" s="5" t="s">
        <v>148</v>
      </c>
    </row>
    <row r="95" spans="1:2" ht="25.5" x14ac:dyDescent="0.2">
      <c r="A95" s="12" t="s">
        <v>48</v>
      </c>
      <c r="B95" s="5" t="s">
        <v>49</v>
      </c>
    </row>
    <row r="96" spans="1:2" x14ac:dyDescent="0.2">
      <c r="B96" s="5" t="s">
        <v>53</v>
      </c>
    </row>
    <row r="97" spans="2:2" x14ac:dyDescent="0.2">
      <c r="B97" s="5" t="s">
        <v>149</v>
      </c>
    </row>
    <row r="98" spans="2:2" x14ac:dyDescent="0.2">
      <c r="B98" s="5" t="s">
        <v>150</v>
      </c>
    </row>
    <row r="99" spans="2:2" x14ac:dyDescent="0.2">
      <c r="B99" s="5" t="s">
        <v>151</v>
      </c>
    </row>
    <row r="101" spans="2:2" ht="25.5" x14ac:dyDescent="0.2">
      <c r="B101" s="5" t="s">
        <v>52</v>
      </c>
    </row>
  </sheetData>
  <sheetProtection sheet="1" objects="1" scenarios="1"/>
  <dataConsolidate/>
  <phoneticPr fontId="0"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7"/>
  <sheetViews>
    <sheetView workbookViewId="0">
      <selection activeCell="C24" sqref="C24"/>
    </sheetView>
  </sheetViews>
  <sheetFormatPr defaultRowHeight="12.75" x14ac:dyDescent="0.2"/>
  <cols>
    <col min="1" max="1" width="2.140625" customWidth="1"/>
    <col min="2" max="2" width="34.85546875" bestFit="1" customWidth="1"/>
    <col min="3" max="3" width="12.28515625" bestFit="1" customWidth="1"/>
    <col min="4" max="4" width="12.42578125" bestFit="1" customWidth="1"/>
    <col min="5" max="5" width="19.7109375" customWidth="1"/>
  </cols>
  <sheetData>
    <row r="3" spans="2:6" ht="15.75" x14ac:dyDescent="0.25">
      <c r="B3" s="161" t="s">
        <v>357</v>
      </c>
      <c r="C3" s="159"/>
      <c r="D3" s="159"/>
      <c r="E3" s="159"/>
    </row>
    <row r="4" spans="2:6" ht="15.75" x14ac:dyDescent="0.25">
      <c r="B4" s="161"/>
      <c r="C4" s="159"/>
      <c r="D4" s="159"/>
      <c r="E4" s="159"/>
    </row>
    <row r="5" spans="2:6" ht="15.75" x14ac:dyDescent="0.25">
      <c r="B5" s="161" t="s">
        <v>358</v>
      </c>
      <c r="C5" s="159"/>
      <c r="D5" s="159"/>
      <c r="E5" s="159"/>
    </row>
    <row r="6" spans="2:6" x14ac:dyDescent="0.2">
      <c r="F6" s="84"/>
    </row>
    <row r="7" spans="2:6" ht="15.75" x14ac:dyDescent="0.25">
      <c r="B7" s="162"/>
      <c r="C7" s="162" t="s">
        <v>191</v>
      </c>
      <c r="D7" s="171" t="s">
        <v>192</v>
      </c>
      <c r="E7" s="174" t="s">
        <v>193</v>
      </c>
      <c r="F7" s="84"/>
    </row>
    <row r="8" spans="2:6" ht="15.75" x14ac:dyDescent="0.25">
      <c r="B8" s="163"/>
      <c r="C8" s="167" t="s">
        <v>207</v>
      </c>
      <c r="D8" s="180" t="s">
        <v>359</v>
      </c>
      <c r="E8" s="167" t="s">
        <v>194</v>
      </c>
      <c r="F8" s="84"/>
    </row>
    <row r="9" spans="2:6" ht="15.75" x14ac:dyDescent="0.25">
      <c r="B9" s="177"/>
      <c r="C9" s="168"/>
      <c r="D9" s="172"/>
      <c r="E9" s="168"/>
      <c r="F9" s="84"/>
    </row>
    <row r="10" spans="2:6" ht="15.75" x14ac:dyDescent="0.25">
      <c r="B10" s="164" t="s">
        <v>182</v>
      </c>
      <c r="C10" s="169">
        <f>'Udvalget for Plan og Teknik'!E112</f>
        <v>22496110</v>
      </c>
      <c r="D10" s="169">
        <f>'Udvalget for Plan og Teknik'!F112</f>
        <v>1677577.23</v>
      </c>
      <c r="E10" s="160">
        <f>D10/C10*100</f>
        <v>7.4571880649587863</v>
      </c>
      <c r="F10" s="84"/>
    </row>
    <row r="11" spans="2:6" x14ac:dyDescent="0.2">
      <c r="B11" s="178" t="s">
        <v>195</v>
      </c>
      <c r="C11" s="179">
        <f>'Udvalget for Plan og Teknik'!E60</f>
        <v>18931906</v>
      </c>
      <c r="D11" s="179">
        <f>'Udvalget for Plan og Teknik'!F60</f>
        <v>121584.79999999997</v>
      </c>
      <c r="E11" s="178"/>
      <c r="F11" s="84"/>
    </row>
    <row r="12" spans="2:6" x14ac:dyDescent="0.2">
      <c r="B12" s="178" t="s">
        <v>196</v>
      </c>
      <c r="C12" s="179">
        <f>'Udvalget for Plan og Teknik'!E109:E109</f>
        <v>3564204</v>
      </c>
      <c r="D12" s="179">
        <f>'Udvalget for Plan og Teknik'!F109</f>
        <v>1555992.43</v>
      </c>
      <c r="E12" s="178"/>
    </row>
    <row r="13" spans="2:6" x14ac:dyDescent="0.2">
      <c r="B13" s="178"/>
      <c r="C13" s="179"/>
      <c r="D13" s="181"/>
      <c r="E13" s="178"/>
    </row>
    <row r="14" spans="2:6" ht="15.75" x14ac:dyDescent="0.25">
      <c r="B14" s="164" t="s">
        <v>186</v>
      </c>
      <c r="C14" s="169">
        <f>'Udvalget for Økonomi og Erhverv'!E26:E26</f>
        <v>8279383</v>
      </c>
      <c r="D14" s="169">
        <f>'Udvalget for Økonomi og Erhverv'!F26</f>
        <v>1944921.85</v>
      </c>
      <c r="E14" s="160">
        <f>D14/C14*100</f>
        <v>23.491144811153202</v>
      </c>
    </row>
    <row r="15" spans="2:6" ht="15.75" x14ac:dyDescent="0.25">
      <c r="B15" s="165"/>
      <c r="C15" s="169"/>
      <c r="D15" s="173"/>
      <c r="E15" s="164"/>
    </row>
    <row r="16" spans="2:6" ht="15.75" x14ac:dyDescent="0.25">
      <c r="B16" s="177"/>
      <c r="C16" s="175"/>
      <c r="D16" s="176"/>
      <c r="E16" s="175"/>
    </row>
    <row r="17" spans="2:5" ht="15.75" x14ac:dyDescent="0.25">
      <c r="B17" s="166" t="s">
        <v>197</v>
      </c>
      <c r="C17" s="170">
        <f>C10+C14</f>
        <v>30775493</v>
      </c>
      <c r="D17" s="170">
        <f>D10+D14</f>
        <v>3622499.08</v>
      </c>
      <c r="E17" s="182">
        <f>D17/C17*100</f>
        <v>11.77072640233578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9"/>
  <sheetViews>
    <sheetView tabSelected="1" topLeftCell="A107" zoomScaleNormal="100" workbookViewId="0">
      <selection activeCell="M25" sqref="M25"/>
    </sheetView>
  </sheetViews>
  <sheetFormatPr defaultColWidth="9.140625" defaultRowHeight="14.25" x14ac:dyDescent="0.2"/>
  <cols>
    <col min="1" max="1" width="7.7109375" style="80" customWidth="1"/>
    <col min="2" max="2" width="37.28515625" style="80" customWidth="1"/>
    <col min="3" max="3" width="18" style="80" customWidth="1"/>
    <col min="4" max="5" width="10.42578125" style="80" customWidth="1"/>
    <col min="6" max="6" width="9.85546875" style="80" bestFit="1" customWidth="1"/>
    <col min="7" max="7" width="10.28515625" style="80" customWidth="1"/>
    <col min="8" max="9" width="11.5703125" style="80" customWidth="1"/>
    <col min="10" max="10" width="19.140625" style="80" customWidth="1"/>
    <col min="11" max="11" width="36.5703125" style="80" bestFit="1" customWidth="1"/>
    <col min="12" max="16384" width="9.140625" style="80"/>
  </cols>
  <sheetData>
    <row r="1" spans="1:13" ht="15.75" x14ac:dyDescent="0.25">
      <c r="A1" s="294" t="s">
        <v>339</v>
      </c>
      <c r="B1" s="294"/>
      <c r="C1" s="294"/>
      <c r="D1" s="90"/>
      <c r="E1" s="90"/>
      <c r="F1" s="90"/>
      <c r="G1" s="92"/>
      <c r="H1" s="92"/>
      <c r="I1" s="92"/>
      <c r="J1" s="92"/>
      <c r="K1" s="90"/>
      <c r="L1" s="93"/>
      <c r="M1" s="93"/>
    </row>
    <row r="2" spans="1:13" ht="15" x14ac:dyDescent="0.25">
      <c r="A2" s="89" t="s">
        <v>157</v>
      </c>
      <c r="B2" s="90"/>
      <c r="C2" s="90"/>
      <c r="D2" s="90"/>
      <c r="E2" s="90"/>
      <c r="F2" s="90"/>
      <c r="G2" s="92"/>
      <c r="H2" s="92"/>
      <c r="I2" s="92"/>
      <c r="J2" s="92"/>
      <c r="K2" s="90"/>
      <c r="L2" s="93"/>
      <c r="M2" s="93"/>
    </row>
    <row r="3" spans="1:13" ht="14.25" customHeight="1" x14ac:dyDescent="0.2">
      <c r="A3" s="295"/>
      <c r="B3" s="296"/>
      <c r="C3" s="222" t="s">
        <v>349</v>
      </c>
      <c r="D3" s="116" t="s">
        <v>209</v>
      </c>
      <c r="E3" s="116" t="s">
        <v>191</v>
      </c>
      <c r="F3" s="116" t="s">
        <v>158</v>
      </c>
      <c r="G3" s="303" t="s">
        <v>159</v>
      </c>
      <c r="H3" s="194" t="s">
        <v>362</v>
      </c>
      <c r="I3" s="264" t="s">
        <v>378</v>
      </c>
      <c r="J3" s="116" t="s">
        <v>378</v>
      </c>
      <c r="K3" s="117" t="s">
        <v>160</v>
      </c>
      <c r="L3" s="94"/>
      <c r="M3" s="94"/>
    </row>
    <row r="4" spans="1:13" x14ac:dyDescent="0.2">
      <c r="A4" s="118" t="s">
        <v>340</v>
      </c>
      <c r="B4" s="118" t="s">
        <v>330</v>
      </c>
      <c r="C4" s="119" t="s">
        <v>348</v>
      </c>
      <c r="D4" s="119">
        <v>2018</v>
      </c>
      <c r="E4" s="119" t="s">
        <v>207</v>
      </c>
      <c r="F4" s="119" t="s">
        <v>208</v>
      </c>
      <c r="G4" s="304"/>
      <c r="H4" s="195" t="s">
        <v>363</v>
      </c>
      <c r="I4" s="265" t="s">
        <v>379</v>
      </c>
      <c r="J4" s="119" t="s">
        <v>386</v>
      </c>
      <c r="K4" s="120"/>
      <c r="L4" s="94"/>
      <c r="M4" s="94"/>
    </row>
    <row r="5" spans="1:13" x14ac:dyDescent="0.2">
      <c r="A5" s="121"/>
      <c r="B5" s="123" t="s">
        <v>161</v>
      </c>
      <c r="C5" s="97"/>
      <c r="D5" s="98"/>
      <c r="E5" s="98"/>
      <c r="F5" s="98"/>
      <c r="G5" s="99"/>
      <c r="H5" s="99"/>
      <c r="I5" s="99"/>
      <c r="J5" s="99"/>
      <c r="K5" s="100"/>
      <c r="L5" s="94"/>
      <c r="M5" s="94"/>
    </row>
    <row r="6" spans="1:13" x14ac:dyDescent="0.2">
      <c r="A6" s="95"/>
      <c r="B6" s="96"/>
      <c r="C6" s="97"/>
      <c r="D6" s="98"/>
      <c r="E6" s="98"/>
      <c r="F6" s="98"/>
      <c r="G6" s="99"/>
      <c r="H6" s="99"/>
      <c r="I6" s="99"/>
      <c r="J6" s="99"/>
      <c r="K6" s="100"/>
      <c r="L6" s="134"/>
      <c r="M6" s="134"/>
    </row>
    <row r="7" spans="1:13" x14ac:dyDescent="0.2">
      <c r="A7" s="95" t="s">
        <v>341</v>
      </c>
      <c r="B7" s="96" t="s">
        <v>211</v>
      </c>
      <c r="C7" s="100"/>
      <c r="D7" s="100"/>
      <c r="E7" s="100"/>
      <c r="F7" s="100"/>
      <c r="G7" s="122"/>
      <c r="H7" s="122"/>
      <c r="I7" s="122"/>
      <c r="J7" s="122"/>
      <c r="K7" s="103"/>
      <c r="L7" s="94"/>
      <c r="M7" s="94"/>
    </row>
    <row r="8" spans="1:13" ht="25.5" x14ac:dyDescent="0.2">
      <c r="A8" s="101" t="s">
        <v>213</v>
      </c>
      <c r="B8" s="214" t="s">
        <v>212</v>
      </c>
      <c r="C8" s="201">
        <f>E8-D8</f>
        <v>10180</v>
      </c>
      <c r="D8" s="201">
        <f>'Hent Data'!Y31</f>
        <v>26583</v>
      </c>
      <c r="E8" s="201">
        <f>'Hent Data'!W31</f>
        <v>36763</v>
      </c>
      <c r="F8" s="201">
        <f>'Hent Data'!X31</f>
        <v>-8.6199999999999992</v>
      </c>
      <c r="G8" s="202">
        <f>IFERROR((F8/E8)*100,"-")</f>
        <v>-2.34474879634415E-2</v>
      </c>
      <c r="H8" s="201">
        <v>10000</v>
      </c>
      <c r="I8" s="201">
        <f>SUM(E8-H8)</f>
        <v>26763</v>
      </c>
      <c r="J8" s="201">
        <f>C8-H8</f>
        <v>180</v>
      </c>
      <c r="K8" s="185" t="s">
        <v>364</v>
      </c>
      <c r="L8" s="94"/>
      <c r="M8" s="94"/>
    </row>
    <row r="9" spans="1:13" x14ac:dyDescent="0.2">
      <c r="A9" s="101"/>
      <c r="B9" s="106"/>
      <c r="C9" s="201"/>
      <c r="D9" s="201"/>
      <c r="E9" s="201"/>
      <c r="F9" s="201"/>
      <c r="G9" s="202"/>
      <c r="H9" s="201"/>
      <c r="I9" s="201"/>
      <c r="J9" s="201"/>
      <c r="K9" s="186"/>
      <c r="L9" s="94"/>
      <c r="M9" s="94"/>
    </row>
    <row r="10" spans="1:13" x14ac:dyDescent="0.2">
      <c r="A10" s="86" t="s">
        <v>162</v>
      </c>
      <c r="B10" s="87" t="s">
        <v>342</v>
      </c>
      <c r="C10" s="201"/>
      <c r="D10" s="201"/>
      <c r="E10" s="201"/>
      <c r="F10" s="201"/>
      <c r="G10" s="202"/>
      <c r="H10" s="201"/>
      <c r="I10" s="201"/>
      <c r="J10" s="201"/>
      <c r="K10" s="188"/>
      <c r="L10" s="94"/>
      <c r="M10" s="94"/>
    </row>
    <row r="11" spans="1:13" ht="38.25" x14ac:dyDescent="0.2">
      <c r="A11" s="213" t="s">
        <v>216</v>
      </c>
      <c r="B11" s="213" t="s">
        <v>215</v>
      </c>
      <c r="C11" s="201">
        <f>E11-D11</f>
        <v>10964670</v>
      </c>
      <c r="D11" s="201">
        <f>'Hent Data'!Y34</f>
        <v>-581427</v>
      </c>
      <c r="E11" s="201">
        <f>'Hent Data'!W34</f>
        <v>10383243</v>
      </c>
      <c r="F11" s="201">
        <f>'Hent Data'!X34</f>
        <v>199730.95</v>
      </c>
      <c r="G11" s="202">
        <f>IFERROR((F11/E11)*100,"-")</f>
        <v>1.9235892870849696</v>
      </c>
      <c r="H11" s="201">
        <v>10383243</v>
      </c>
      <c r="I11" s="201">
        <f t="shared" ref="I11:I58" si="0">SUM(E11-H11)</f>
        <v>0</v>
      </c>
      <c r="J11" s="201">
        <f t="shared" ref="J11:J58" si="1">C11-H11</f>
        <v>581427</v>
      </c>
      <c r="K11" s="185" t="s">
        <v>367</v>
      </c>
      <c r="L11" s="94"/>
      <c r="M11" s="94"/>
    </row>
    <row r="12" spans="1:13" hidden="1" x14ac:dyDescent="0.2">
      <c r="A12" s="213" t="s">
        <v>164</v>
      </c>
      <c r="B12" s="213" t="s">
        <v>165</v>
      </c>
      <c r="C12" s="201">
        <f t="shared" ref="C12:C58" si="2">E12-D12</f>
        <v>0</v>
      </c>
      <c r="D12" s="201">
        <f>'Hent Data'!Y35</f>
        <v>0</v>
      </c>
      <c r="E12" s="201">
        <f>'Hent Data'!W35</f>
        <v>0</v>
      </c>
      <c r="F12" s="201">
        <f>'Hent Data'!X35</f>
        <v>0</v>
      </c>
      <c r="G12" s="202" t="str">
        <f>IFERROR((F12/E12)*100,"-")</f>
        <v>-</v>
      </c>
      <c r="H12" s="201"/>
      <c r="I12" s="201">
        <f t="shared" si="0"/>
        <v>0</v>
      </c>
      <c r="J12" s="201">
        <f t="shared" si="1"/>
        <v>0</v>
      </c>
      <c r="K12" s="185"/>
      <c r="L12" s="94"/>
      <c r="M12" s="94"/>
    </row>
    <row r="13" spans="1:13" x14ac:dyDescent="0.2">
      <c r="A13" s="91"/>
      <c r="B13" s="85"/>
      <c r="C13" s="201"/>
      <c r="D13" s="201"/>
      <c r="E13" s="201"/>
      <c r="F13" s="201"/>
      <c r="G13" s="202"/>
      <c r="H13" s="201"/>
      <c r="I13" s="201">
        <f t="shared" si="0"/>
        <v>0</v>
      </c>
      <c r="J13" s="201"/>
      <c r="K13" s="188"/>
      <c r="L13" s="94"/>
      <c r="M13" s="94"/>
    </row>
    <row r="14" spans="1:13" x14ac:dyDescent="0.2">
      <c r="A14" s="86" t="s">
        <v>166</v>
      </c>
      <c r="B14" s="88" t="s">
        <v>167</v>
      </c>
      <c r="C14" s="201"/>
      <c r="D14" s="201"/>
      <c r="E14" s="201"/>
      <c r="F14" s="201"/>
      <c r="G14" s="202"/>
      <c r="H14" s="201"/>
      <c r="I14" s="201"/>
      <c r="J14" s="201"/>
      <c r="K14" s="188"/>
      <c r="L14" s="94"/>
      <c r="M14" s="94"/>
    </row>
    <row r="15" spans="1:13" x14ac:dyDescent="0.2">
      <c r="A15" s="86"/>
      <c r="B15" s="88" t="s">
        <v>343</v>
      </c>
      <c r="C15" s="201"/>
      <c r="D15" s="201"/>
      <c r="E15" s="201"/>
      <c r="F15" s="201"/>
      <c r="G15" s="202"/>
      <c r="H15" s="201"/>
      <c r="I15" s="201"/>
      <c r="J15" s="201"/>
      <c r="K15" s="188"/>
      <c r="L15" s="134"/>
      <c r="M15" s="134"/>
    </row>
    <row r="16" spans="1:13" hidden="1" x14ac:dyDescent="0.2">
      <c r="A16" s="213" t="s">
        <v>168</v>
      </c>
      <c r="B16" s="213" t="s">
        <v>218</v>
      </c>
      <c r="C16" s="201">
        <f t="shared" si="2"/>
        <v>0</v>
      </c>
      <c r="D16" s="201">
        <f>'Hent Data'!Y39</f>
        <v>0</v>
      </c>
      <c r="E16" s="201">
        <f>'Hent Data'!W39</f>
        <v>0</v>
      </c>
      <c r="F16" s="201">
        <f>'Hent Data'!X39</f>
        <v>0</v>
      </c>
      <c r="G16" s="202" t="str">
        <f>IFERROR((F16/E16)*100,"-")</f>
        <v>-</v>
      </c>
      <c r="H16" s="201"/>
      <c r="I16" s="201">
        <f t="shared" si="0"/>
        <v>0</v>
      </c>
      <c r="J16" s="201">
        <f t="shared" si="1"/>
        <v>0</v>
      </c>
      <c r="K16" s="185"/>
      <c r="L16" s="94"/>
      <c r="M16" s="94"/>
    </row>
    <row r="17" spans="1:13" ht="25.5" x14ac:dyDescent="0.2">
      <c r="A17" s="213" t="s">
        <v>220</v>
      </c>
      <c r="B17" s="213" t="s">
        <v>219</v>
      </c>
      <c r="C17" s="201">
        <f t="shared" si="2"/>
        <v>257620</v>
      </c>
      <c r="D17" s="201">
        <f>'Hent Data'!Y40</f>
        <v>-183187</v>
      </c>
      <c r="E17" s="201">
        <f>'Hent Data'!W40</f>
        <v>74433</v>
      </c>
      <c r="F17" s="201">
        <f>'Hent Data'!X40</f>
        <v>33049.9</v>
      </c>
      <c r="G17" s="202">
        <f>IFERROR((F17/E17)*100,"-")</f>
        <v>44.402214071715505</v>
      </c>
      <c r="H17" s="266">
        <v>257620</v>
      </c>
      <c r="I17" s="201">
        <f t="shared" si="0"/>
        <v>-183187</v>
      </c>
      <c r="J17" s="201">
        <f t="shared" si="1"/>
        <v>0</v>
      </c>
      <c r="K17" s="185" t="s">
        <v>373</v>
      </c>
      <c r="L17" s="94"/>
      <c r="M17" s="94"/>
    </row>
    <row r="18" spans="1:13" x14ac:dyDescent="0.2">
      <c r="A18" s="102"/>
      <c r="B18" s="135"/>
      <c r="C18" s="201"/>
      <c r="D18" s="201"/>
      <c r="E18" s="201"/>
      <c r="F18" s="201"/>
      <c r="G18" s="202"/>
      <c r="H18" s="201"/>
      <c r="I18" s="201"/>
      <c r="J18" s="201"/>
      <c r="K18" s="185"/>
      <c r="L18" s="134"/>
      <c r="M18" s="134"/>
    </row>
    <row r="19" spans="1:13" x14ac:dyDescent="0.2">
      <c r="A19" s="86" t="s">
        <v>344</v>
      </c>
      <c r="B19" s="88" t="s">
        <v>221</v>
      </c>
      <c r="C19" s="201"/>
      <c r="D19" s="201"/>
      <c r="E19" s="201"/>
      <c r="F19" s="201"/>
      <c r="G19" s="202"/>
      <c r="H19" s="201"/>
      <c r="I19" s="201"/>
      <c r="J19" s="201"/>
      <c r="K19" s="188"/>
      <c r="L19" s="94"/>
      <c r="M19" s="94"/>
    </row>
    <row r="20" spans="1:13" x14ac:dyDescent="0.2">
      <c r="A20" s="86"/>
      <c r="B20" s="88" t="s">
        <v>222</v>
      </c>
      <c r="C20" s="201"/>
      <c r="D20" s="201"/>
      <c r="E20" s="201"/>
      <c r="F20" s="201"/>
      <c r="G20" s="202"/>
      <c r="H20" s="201"/>
      <c r="I20" s="201"/>
      <c r="J20" s="201"/>
      <c r="K20" s="188"/>
      <c r="L20" s="134"/>
      <c r="M20" s="134"/>
    </row>
    <row r="21" spans="1:13" x14ac:dyDescent="0.2">
      <c r="A21" s="215" t="s">
        <v>224</v>
      </c>
      <c r="B21" s="215" t="s">
        <v>223</v>
      </c>
      <c r="C21" s="201">
        <f t="shared" si="2"/>
        <v>559260</v>
      </c>
      <c r="D21" s="201">
        <f>'Hent Data'!Y44</f>
        <v>39783</v>
      </c>
      <c r="E21" s="201">
        <f>'Hent Data'!W44</f>
        <v>599043</v>
      </c>
      <c r="F21" s="201">
        <f>'Hent Data'!X44</f>
        <v>87608.89</v>
      </c>
      <c r="G21" s="202">
        <f t="shared" ref="G21:G28" si="3">IFERROR((F21/E21)*100,"-")</f>
        <v>14.624808235802773</v>
      </c>
      <c r="H21" s="201">
        <v>599043</v>
      </c>
      <c r="I21" s="201">
        <f t="shared" si="0"/>
        <v>0</v>
      </c>
      <c r="J21" s="201">
        <f t="shared" si="1"/>
        <v>-39783</v>
      </c>
      <c r="K21" s="185" t="s">
        <v>366</v>
      </c>
      <c r="L21" s="94"/>
      <c r="M21" s="94"/>
    </row>
    <row r="22" spans="1:13" x14ac:dyDescent="0.2">
      <c r="A22" s="216" t="s">
        <v>226</v>
      </c>
      <c r="B22" s="215" t="s">
        <v>225</v>
      </c>
      <c r="C22" s="201">
        <f t="shared" si="2"/>
        <v>0</v>
      </c>
      <c r="D22" s="201">
        <f>'Hent Data'!Y45</f>
        <v>108089</v>
      </c>
      <c r="E22" s="201">
        <f>'Hent Data'!W45</f>
        <v>108089</v>
      </c>
      <c r="F22" s="201">
        <f>'Hent Data'!X45</f>
        <v>0</v>
      </c>
      <c r="G22" s="202">
        <f t="shared" si="3"/>
        <v>0</v>
      </c>
      <c r="H22" s="201">
        <v>108089</v>
      </c>
      <c r="I22" s="201">
        <f t="shared" si="0"/>
        <v>0</v>
      </c>
      <c r="J22" s="201">
        <f t="shared" si="1"/>
        <v>-108089</v>
      </c>
      <c r="K22" s="185" t="s">
        <v>366</v>
      </c>
      <c r="L22" s="94"/>
      <c r="M22" s="94"/>
    </row>
    <row r="23" spans="1:13" x14ac:dyDescent="0.2">
      <c r="A23" s="218" t="s">
        <v>228</v>
      </c>
      <c r="B23" s="215" t="s">
        <v>227</v>
      </c>
      <c r="C23" s="201">
        <f t="shared" si="2"/>
        <v>30050</v>
      </c>
      <c r="D23" s="201">
        <f>'Hent Data'!Y46</f>
        <v>17222</v>
      </c>
      <c r="E23" s="201">
        <f>'Hent Data'!W46</f>
        <v>47272</v>
      </c>
      <c r="F23" s="201">
        <f>'Hent Data'!X46</f>
        <v>2192.19</v>
      </c>
      <c r="G23" s="202">
        <f t="shared" si="3"/>
        <v>4.6373963445591473</v>
      </c>
      <c r="H23" s="201">
        <v>47272</v>
      </c>
      <c r="I23" s="201">
        <f t="shared" si="0"/>
        <v>0</v>
      </c>
      <c r="J23" s="201">
        <f t="shared" si="1"/>
        <v>-17222</v>
      </c>
      <c r="K23" s="185" t="s">
        <v>366</v>
      </c>
      <c r="L23" s="134"/>
      <c r="M23" s="134"/>
    </row>
    <row r="24" spans="1:13" x14ac:dyDescent="0.2">
      <c r="A24" s="218" t="s">
        <v>230</v>
      </c>
      <c r="B24" s="215" t="s">
        <v>229</v>
      </c>
      <c r="C24" s="201">
        <f t="shared" si="2"/>
        <v>206910</v>
      </c>
      <c r="D24" s="201">
        <f>'Hent Data'!Y47</f>
        <v>28244</v>
      </c>
      <c r="E24" s="201">
        <f>'Hent Data'!W47</f>
        <v>235154</v>
      </c>
      <c r="F24" s="201">
        <f>'Hent Data'!X47</f>
        <v>125552.57</v>
      </c>
      <c r="G24" s="202">
        <f t="shared" si="3"/>
        <v>53.391636969815522</v>
      </c>
      <c r="H24" s="201">
        <v>235154</v>
      </c>
      <c r="I24" s="201">
        <f t="shared" si="0"/>
        <v>0</v>
      </c>
      <c r="J24" s="201">
        <f t="shared" si="1"/>
        <v>-28244</v>
      </c>
      <c r="K24" s="185" t="s">
        <v>366</v>
      </c>
      <c r="L24" s="134"/>
      <c r="M24" s="134"/>
    </row>
    <row r="25" spans="1:13" ht="25.5" x14ac:dyDescent="0.2">
      <c r="A25" s="218" t="s">
        <v>232</v>
      </c>
      <c r="B25" s="217" t="s">
        <v>345</v>
      </c>
      <c r="C25" s="201">
        <f t="shared" si="2"/>
        <v>68490</v>
      </c>
      <c r="D25" s="201">
        <f>'Hent Data'!Y48</f>
        <v>67310</v>
      </c>
      <c r="E25" s="201">
        <f>'Hent Data'!W48</f>
        <v>135800</v>
      </c>
      <c r="F25" s="201">
        <f>'Hent Data'!X48</f>
        <v>12000</v>
      </c>
      <c r="G25" s="202">
        <f t="shared" si="3"/>
        <v>8.8365243004418268</v>
      </c>
      <c r="H25" s="266">
        <v>135800</v>
      </c>
      <c r="I25" s="201">
        <f t="shared" si="0"/>
        <v>0</v>
      </c>
      <c r="J25" s="201">
        <f t="shared" si="1"/>
        <v>-67310</v>
      </c>
      <c r="K25" s="185" t="s">
        <v>374</v>
      </c>
      <c r="L25" s="134"/>
      <c r="M25" s="134"/>
    </row>
    <row r="26" spans="1:13" x14ac:dyDescent="0.2">
      <c r="A26" s="218" t="s">
        <v>234</v>
      </c>
      <c r="B26" s="215" t="s">
        <v>233</v>
      </c>
      <c r="C26" s="201">
        <f t="shared" si="2"/>
        <v>200320</v>
      </c>
      <c r="D26" s="201">
        <f>'Hent Data'!Y49</f>
        <v>0</v>
      </c>
      <c r="E26" s="201">
        <f>'Hent Data'!W49</f>
        <v>200320</v>
      </c>
      <c r="F26" s="201">
        <f>'Hent Data'!X49</f>
        <v>1667.96</v>
      </c>
      <c r="G26" s="202">
        <f t="shared" si="3"/>
        <v>0.83264776357827486</v>
      </c>
      <c r="H26" s="201">
        <v>200320</v>
      </c>
      <c r="I26" s="201">
        <f t="shared" si="0"/>
        <v>0</v>
      </c>
      <c r="J26" s="201">
        <f t="shared" si="1"/>
        <v>0</v>
      </c>
      <c r="K26" s="185" t="s">
        <v>366</v>
      </c>
      <c r="L26" s="134"/>
      <c r="M26" s="134"/>
    </row>
    <row r="27" spans="1:13" x14ac:dyDescent="0.2">
      <c r="A27" s="218" t="s">
        <v>236</v>
      </c>
      <c r="B27" s="215" t="s">
        <v>235</v>
      </c>
      <c r="C27" s="201">
        <f t="shared" si="2"/>
        <v>350910</v>
      </c>
      <c r="D27" s="201">
        <f>'Hent Data'!Y50</f>
        <v>57339</v>
      </c>
      <c r="E27" s="201">
        <f>'Hent Data'!W50</f>
        <v>408249</v>
      </c>
      <c r="F27" s="201">
        <f>'Hent Data'!X50</f>
        <v>0</v>
      </c>
      <c r="G27" s="202">
        <f t="shared" si="3"/>
        <v>0</v>
      </c>
      <c r="H27" s="201">
        <v>408249</v>
      </c>
      <c r="I27" s="201">
        <f t="shared" si="0"/>
        <v>0</v>
      </c>
      <c r="J27" s="201">
        <f t="shared" si="1"/>
        <v>-57339</v>
      </c>
      <c r="K27" s="185" t="s">
        <v>366</v>
      </c>
      <c r="L27" s="134"/>
      <c r="M27" s="134"/>
    </row>
    <row r="28" spans="1:13" x14ac:dyDescent="0.2">
      <c r="A28" s="218" t="s">
        <v>238</v>
      </c>
      <c r="B28" s="215" t="s">
        <v>237</v>
      </c>
      <c r="C28" s="201">
        <f t="shared" si="2"/>
        <v>267130</v>
      </c>
      <c r="D28" s="201">
        <f>'Hent Data'!Y51</f>
        <v>33789</v>
      </c>
      <c r="E28" s="201">
        <f>'Hent Data'!W51</f>
        <v>300919</v>
      </c>
      <c r="F28" s="201">
        <f>'Hent Data'!X51</f>
        <v>0</v>
      </c>
      <c r="G28" s="202">
        <f t="shared" si="3"/>
        <v>0</v>
      </c>
      <c r="H28" s="201">
        <v>300000</v>
      </c>
      <c r="I28" s="201">
        <f t="shared" si="0"/>
        <v>919</v>
      </c>
      <c r="J28" s="201">
        <f t="shared" si="1"/>
        <v>-32870</v>
      </c>
      <c r="K28" s="185" t="s">
        <v>366</v>
      </c>
      <c r="L28" s="134"/>
      <c r="M28" s="134"/>
    </row>
    <row r="29" spans="1:13" x14ac:dyDescent="0.2">
      <c r="A29" s="200"/>
      <c r="B29" s="219"/>
      <c r="C29" s="201"/>
      <c r="D29" s="201"/>
      <c r="E29" s="201"/>
      <c r="F29" s="201"/>
      <c r="G29" s="202"/>
      <c r="H29" s="184"/>
      <c r="I29" s="201"/>
      <c r="J29" s="201"/>
      <c r="K29" s="185"/>
      <c r="L29" s="134"/>
      <c r="M29" s="134"/>
    </row>
    <row r="30" spans="1:13" x14ac:dyDescent="0.2">
      <c r="A30" s="220" t="s">
        <v>382</v>
      </c>
      <c r="B30" s="223" t="s">
        <v>239</v>
      </c>
      <c r="C30" s="201"/>
      <c r="D30" s="201"/>
      <c r="E30" s="201"/>
      <c r="F30" s="201"/>
      <c r="G30" s="202"/>
      <c r="H30" s="184"/>
      <c r="I30" s="201"/>
      <c r="J30" s="201"/>
      <c r="K30" s="185"/>
      <c r="L30" s="134"/>
      <c r="M30" s="134"/>
    </row>
    <row r="31" spans="1:13" x14ac:dyDescent="0.2">
      <c r="A31" s="218" t="s">
        <v>241</v>
      </c>
      <c r="B31" s="216" t="s">
        <v>240</v>
      </c>
      <c r="C31" s="201">
        <f t="shared" si="2"/>
        <v>67890</v>
      </c>
      <c r="D31" s="201">
        <f>'Hent Data'!Y54</f>
        <v>14163</v>
      </c>
      <c r="E31" s="201">
        <f>'Hent Data'!W54</f>
        <v>82053</v>
      </c>
      <c r="F31" s="201">
        <f>'Hent Data'!X54</f>
        <v>-18913.96</v>
      </c>
      <c r="G31" s="202">
        <f>IFERROR((F31/E31)*100,"-")</f>
        <v>-23.050906121653078</v>
      </c>
      <c r="H31" s="201">
        <v>82053</v>
      </c>
      <c r="I31" s="201">
        <f t="shared" si="0"/>
        <v>0</v>
      </c>
      <c r="J31" s="201">
        <f t="shared" si="1"/>
        <v>-14163</v>
      </c>
      <c r="K31" s="185" t="s">
        <v>366</v>
      </c>
      <c r="L31" s="134"/>
      <c r="M31" s="134"/>
    </row>
    <row r="32" spans="1:13" x14ac:dyDescent="0.2">
      <c r="A32" s="218"/>
      <c r="B32" s="216"/>
      <c r="C32" s="201"/>
      <c r="D32" s="201"/>
      <c r="E32" s="201"/>
      <c r="F32" s="201"/>
      <c r="G32" s="202"/>
      <c r="H32" s="184"/>
      <c r="I32" s="201"/>
      <c r="J32" s="201"/>
      <c r="K32" s="185"/>
      <c r="L32" s="134"/>
      <c r="M32" s="134"/>
    </row>
    <row r="33" spans="1:13" x14ac:dyDescent="0.2">
      <c r="A33" s="220" t="s">
        <v>169</v>
      </c>
      <c r="B33" s="221" t="s">
        <v>170</v>
      </c>
      <c r="C33" s="201"/>
      <c r="D33" s="201"/>
      <c r="E33" s="201"/>
      <c r="F33" s="201"/>
      <c r="G33" s="202"/>
      <c r="H33" s="184"/>
      <c r="I33" s="201"/>
      <c r="J33" s="201"/>
      <c r="K33" s="185"/>
      <c r="L33" s="134"/>
      <c r="M33" s="134"/>
    </row>
    <row r="34" spans="1:13" ht="38.25" x14ac:dyDescent="0.2">
      <c r="A34" s="263" t="s">
        <v>242</v>
      </c>
      <c r="B34" s="263" t="s">
        <v>174</v>
      </c>
      <c r="C34" s="201">
        <f t="shared" si="2"/>
        <v>492150</v>
      </c>
      <c r="D34" s="201">
        <f>'Hent Data'!Y57</f>
        <v>448696</v>
      </c>
      <c r="E34" s="201">
        <f>'Hent Data'!W57</f>
        <v>940846</v>
      </c>
      <c r="F34" s="201">
        <f>'Hent Data'!X57</f>
        <v>40451.25</v>
      </c>
      <c r="G34" s="202">
        <f>IFERROR((F34/E34)*100,"-")</f>
        <v>4.2994549586223467</v>
      </c>
      <c r="H34" s="266">
        <v>940846</v>
      </c>
      <c r="I34" s="201">
        <f t="shared" si="0"/>
        <v>0</v>
      </c>
      <c r="J34" s="201">
        <f t="shared" si="1"/>
        <v>-448696</v>
      </c>
      <c r="K34" s="185" t="s">
        <v>375</v>
      </c>
      <c r="L34" s="134"/>
      <c r="M34" s="134"/>
    </row>
    <row r="35" spans="1:13" x14ac:dyDescent="0.2">
      <c r="A35" s="218" t="s">
        <v>244</v>
      </c>
      <c r="B35" s="218" t="s">
        <v>243</v>
      </c>
      <c r="C35" s="201">
        <f t="shared" si="2"/>
        <v>255630</v>
      </c>
      <c r="D35" s="201">
        <f>'Hent Data'!Y58</f>
        <v>0</v>
      </c>
      <c r="E35" s="201">
        <f>'Hent Data'!W58</f>
        <v>255630</v>
      </c>
      <c r="F35" s="201">
        <f>'Hent Data'!X58</f>
        <v>0</v>
      </c>
      <c r="G35" s="202">
        <f>IFERROR((F35/E35)*100,"-")</f>
        <v>0</v>
      </c>
      <c r="H35" s="201">
        <v>255630</v>
      </c>
      <c r="I35" s="201">
        <f t="shared" si="0"/>
        <v>0</v>
      </c>
      <c r="J35" s="201">
        <f t="shared" si="1"/>
        <v>0</v>
      </c>
      <c r="K35" s="185" t="s">
        <v>366</v>
      </c>
      <c r="L35" s="134"/>
      <c r="M35" s="134"/>
    </row>
    <row r="36" spans="1:13" x14ac:dyDescent="0.2">
      <c r="A36" s="218" t="s">
        <v>246</v>
      </c>
      <c r="B36" s="218" t="s">
        <v>245</v>
      </c>
      <c r="C36" s="201">
        <f t="shared" si="2"/>
        <v>252720</v>
      </c>
      <c r="D36" s="201">
        <f>'Hent Data'!Y59</f>
        <v>0</v>
      </c>
      <c r="E36" s="201">
        <f>'Hent Data'!W59</f>
        <v>252720</v>
      </c>
      <c r="F36" s="201">
        <f>'Hent Data'!X59</f>
        <v>16175.47</v>
      </c>
      <c r="G36" s="202">
        <f>IFERROR((F36/E36)*100,"-")</f>
        <v>6.4005500158277941</v>
      </c>
      <c r="H36" s="201">
        <v>252720</v>
      </c>
      <c r="I36" s="201">
        <f t="shared" si="0"/>
        <v>0</v>
      </c>
      <c r="J36" s="201">
        <f t="shared" si="1"/>
        <v>0</v>
      </c>
      <c r="K36" s="185" t="s">
        <v>366</v>
      </c>
      <c r="L36" s="134"/>
      <c r="M36" s="134"/>
    </row>
    <row r="37" spans="1:13" x14ac:dyDescent="0.2">
      <c r="A37" s="218" t="s">
        <v>311</v>
      </c>
      <c r="B37" s="101" t="s">
        <v>310</v>
      </c>
      <c r="C37" s="201">
        <f t="shared" si="2"/>
        <v>0</v>
      </c>
      <c r="D37" s="201">
        <f>'Hent Data'!Y60</f>
        <v>0</v>
      </c>
      <c r="E37" s="201">
        <f>'Hent Data'!W60</f>
        <v>0</v>
      </c>
      <c r="F37" s="201">
        <f>'Hent Data'!X60</f>
        <v>0</v>
      </c>
      <c r="G37" s="202" t="str">
        <f>IFERROR((F37/E37)*100,"-")</f>
        <v>-</v>
      </c>
      <c r="H37" s="201">
        <v>0</v>
      </c>
      <c r="I37" s="201"/>
      <c r="J37" s="201">
        <f t="shared" si="1"/>
        <v>0</v>
      </c>
      <c r="K37" s="185" t="s">
        <v>372</v>
      </c>
      <c r="L37" s="134"/>
      <c r="M37" s="134"/>
    </row>
    <row r="38" spans="1:13" x14ac:dyDescent="0.2">
      <c r="A38" s="218"/>
      <c r="B38" s="216"/>
      <c r="C38" s="201"/>
      <c r="D38" s="201"/>
      <c r="E38" s="201"/>
      <c r="F38" s="201"/>
      <c r="G38" s="202"/>
      <c r="H38" s="184"/>
      <c r="I38" s="201"/>
      <c r="J38" s="201"/>
      <c r="K38" s="262"/>
    </row>
    <row r="39" spans="1:13" x14ac:dyDescent="0.2">
      <c r="A39" s="220" t="s">
        <v>171</v>
      </c>
      <c r="B39" s="221" t="s">
        <v>172</v>
      </c>
      <c r="C39" s="201"/>
      <c r="D39" s="201"/>
      <c r="E39" s="201"/>
      <c r="F39" s="201"/>
      <c r="G39" s="202"/>
      <c r="H39" s="184"/>
      <c r="I39" s="201"/>
      <c r="J39" s="201"/>
      <c r="K39" s="185"/>
      <c r="L39" s="134"/>
      <c r="M39" s="134"/>
    </row>
    <row r="40" spans="1:13" x14ac:dyDescent="0.2">
      <c r="A40" s="218">
        <v>81</v>
      </c>
      <c r="B40" s="218" t="s">
        <v>247</v>
      </c>
      <c r="C40" s="201">
        <f t="shared" si="2"/>
        <v>85210</v>
      </c>
      <c r="D40" s="201">
        <f>'Hent Data'!Y63</f>
        <v>0</v>
      </c>
      <c r="E40" s="201">
        <f>'Hent Data'!W63</f>
        <v>85210</v>
      </c>
      <c r="F40" s="201">
        <f>'Hent Data'!X63</f>
        <v>20500</v>
      </c>
      <c r="G40" s="202">
        <f>IFERROR((F40/E40)*100,"-")</f>
        <v>24.058209130383755</v>
      </c>
      <c r="H40" s="201">
        <v>85210</v>
      </c>
      <c r="I40" s="201">
        <f t="shared" si="0"/>
        <v>0</v>
      </c>
      <c r="J40" s="201">
        <f t="shared" si="1"/>
        <v>0</v>
      </c>
      <c r="K40" s="185" t="s">
        <v>366</v>
      </c>
      <c r="L40" s="134"/>
      <c r="M40" s="134"/>
    </row>
    <row r="41" spans="1:13" x14ac:dyDescent="0.2">
      <c r="A41" s="218">
        <v>85</v>
      </c>
      <c r="B41" s="218" t="s">
        <v>250</v>
      </c>
      <c r="C41" s="201">
        <f t="shared" si="2"/>
        <v>86610</v>
      </c>
      <c r="D41" s="201">
        <f>'Hent Data'!Y64</f>
        <v>0</v>
      </c>
      <c r="E41" s="201">
        <f>'Hent Data'!W64</f>
        <v>86610</v>
      </c>
      <c r="F41" s="201">
        <f>'Hent Data'!X64</f>
        <v>0</v>
      </c>
      <c r="G41" s="202">
        <f>IFERROR((F41/E41)*100,"-")</f>
        <v>0</v>
      </c>
      <c r="H41" s="201">
        <v>86610</v>
      </c>
      <c r="I41" s="201">
        <f t="shared" si="0"/>
        <v>0</v>
      </c>
      <c r="J41" s="201">
        <f t="shared" si="1"/>
        <v>0</v>
      </c>
      <c r="K41" s="185" t="s">
        <v>366</v>
      </c>
      <c r="L41" s="134"/>
      <c r="M41" s="134"/>
    </row>
    <row r="42" spans="1:13" x14ac:dyDescent="0.2">
      <c r="A42" s="218"/>
      <c r="B42" s="218"/>
      <c r="C42" s="201"/>
      <c r="D42" s="201"/>
      <c r="E42" s="201"/>
      <c r="F42" s="201"/>
      <c r="G42" s="202"/>
      <c r="H42" s="184"/>
      <c r="I42" s="201"/>
      <c r="J42" s="201"/>
      <c r="K42" s="185"/>
      <c r="L42" s="134"/>
      <c r="M42" s="134"/>
    </row>
    <row r="43" spans="1:13" x14ac:dyDescent="0.2">
      <c r="A43" s="220" t="s">
        <v>383</v>
      </c>
      <c r="B43" s="220" t="s">
        <v>252</v>
      </c>
      <c r="C43" s="201"/>
      <c r="D43" s="201"/>
      <c r="E43" s="201"/>
      <c r="F43" s="201"/>
      <c r="G43" s="202"/>
      <c r="H43" s="184"/>
      <c r="I43" s="201"/>
      <c r="J43" s="201"/>
      <c r="K43" s="185"/>
      <c r="L43" s="134"/>
      <c r="M43" s="134"/>
    </row>
    <row r="44" spans="1:13" x14ac:dyDescent="0.2">
      <c r="A44" s="218" t="s">
        <v>253</v>
      </c>
      <c r="B44" s="218" t="s">
        <v>174</v>
      </c>
      <c r="C44" s="201">
        <f t="shared" si="2"/>
        <v>482920</v>
      </c>
      <c r="D44" s="201">
        <f>'Hent Data'!Y67</f>
        <v>13958</v>
      </c>
      <c r="E44" s="201">
        <f>'Hent Data'!W67</f>
        <v>496878</v>
      </c>
      <c r="F44" s="201">
        <f>'Hent Data'!X67</f>
        <v>200363.6</v>
      </c>
      <c r="G44" s="202">
        <f t="shared" ref="G44:G49" si="4">IFERROR((F44/E44)*100,"-")</f>
        <v>40.324506216817809</v>
      </c>
      <c r="H44" s="201">
        <v>496878</v>
      </c>
      <c r="I44" s="201">
        <f t="shared" si="0"/>
        <v>0</v>
      </c>
      <c r="J44" s="201">
        <f t="shared" si="1"/>
        <v>-13958</v>
      </c>
      <c r="K44" s="185" t="s">
        <v>366</v>
      </c>
      <c r="L44" s="134"/>
      <c r="M44" s="134"/>
    </row>
    <row r="45" spans="1:13" x14ac:dyDescent="0.2">
      <c r="A45" s="218" t="s">
        <v>255</v>
      </c>
      <c r="B45" s="218" t="s">
        <v>254</v>
      </c>
      <c r="C45" s="201">
        <f t="shared" si="2"/>
        <v>173850</v>
      </c>
      <c r="D45" s="201">
        <f>'Hent Data'!Y68</f>
        <v>0</v>
      </c>
      <c r="E45" s="201">
        <f>'Hent Data'!W68</f>
        <v>173850</v>
      </c>
      <c r="F45" s="201">
        <f>'Hent Data'!X68</f>
        <v>0</v>
      </c>
      <c r="G45" s="202">
        <f t="shared" si="4"/>
        <v>0</v>
      </c>
      <c r="H45" s="201">
        <v>173850</v>
      </c>
      <c r="I45" s="201">
        <f t="shared" si="0"/>
        <v>0</v>
      </c>
      <c r="J45" s="201">
        <f t="shared" si="1"/>
        <v>0</v>
      </c>
      <c r="K45" s="185" t="s">
        <v>366</v>
      </c>
      <c r="L45" s="134"/>
      <c r="M45" s="134"/>
    </row>
    <row r="46" spans="1:13" x14ac:dyDescent="0.2">
      <c r="A46" s="218" t="s">
        <v>257</v>
      </c>
      <c r="B46" s="218" t="s">
        <v>256</v>
      </c>
      <c r="C46" s="201">
        <f t="shared" si="2"/>
        <v>125080</v>
      </c>
      <c r="D46" s="201">
        <f>'Hent Data'!Y69</f>
        <v>0</v>
      </c>
      <c r="E46" s="201">
        <f>'Hent Data'!W69</f>
        <v>125080</v>
      </c>
      <c r="F46" s="201">
        <f>'Hent Data'!X69</f>
        <v>0</v>
      </c>
      <c r="G46" s="202">
        <f t="shared" si="4"/>
        <v>0</v>
      </c>
      <c r="H46" s="201">
        <v>125080</v>
      </c>
      <c r="I46" s="201">
        <f t="shared" si="0"/>
        <v>0</v>
      </c>
      <c r="J46" s="201">
        <f t="shared" si="1"/>
        <v>0</v>
      </c>
      <c r="K46" s="185" t="s">
        <v>366</v>
      </c>
      <c r="L46" s="134"/>
      <c r="M46" s="134"/>
    </row>
    <row r="47" spans="1:13" x14ac:dyDescent="0.2">
      <c r="A47" s="218" t="s">
        <v>259</v>
      </c>
      <c r="B47" s="218" t="s">
        <v>258</v>
      </c>
      <c r="C47" s="201">
        <f t="shared" si="2"/>
        <v>10000</v>
      </c>
      <c r="D47" s="201">
        <f>'Hent Data'!Y70</f>
        <v>0</v>
      </c>
      <c r="E47" s="201">
        <f>'Hent Data'!W70</f>
        <v>10000</v>
      </c>
      <c r="F47" s="201">
        <f>'Hent Data'!X70</f>
        <v>0</v>
      </c>
      <c r="G47" s="202">
        <f t="shared" si="4"/>
        <v>0</v>
      </c>
      <c r="H47" s="201">
        <v>10000</v>
      </c>
      <c r="I47" s="201">
        <f t="shared" si="0"/>
        <v>0</v>
      </c>
      <c r="J47" s="201">
        <f t="shared" si="1"/>
        <v>0</v>
      </c>
      <c r="K47" s="185" t="s">
        <v>366</v>
      </c>
      <c r="L47" s="134"/>
      <c r="M47" s="134"/>
    </row>
    <row r="48" spans="1:13" x14ac:dyDescent="0.2">
      <c r="A48" s="218" t="s">
        <v>261</v>
      </c>
      <c r="B48" s="218" t="s">
        <v>260</v>
      </c>
      <c r="C48" s="201">
        <f t="shared" si="2"/>
        <v>183930</v>
      </c>
      <c r="D48" s="201">
        <f>'Hent Data'!Y71</f>
        <v>0</v>
      </c>
      <c r="E48" s="201">
        <f>'Hent Data'!W71</f>
        <v>183930</v>
      </c>
      <c r="F48" s="201">
        <f>'Hent Data'!X71</f>
        <v>0</v>
      </c>
      <c r="G48" s="202">
        <f t="shared" si="4"/>
        <v>0</v>
      </c>
      <c r="H48" s="201">
        <v>183930</v>
      </c>
      <c r="I48" s="201">
        <f t="shared" si="0"/>
        <v>0</v>
      </c>
      <c r="J48" s="201">
        <f t="shared" si="1"/>
        <v>0</v>
      </c>
      <c r="K48" s="185" t="s">
        <v>366</v>
      </c>
      <c r="L48" s="134"/>
      <c r="M48" s="134"/>
    </row>
    <row r="49" spans="1:13" ht="51" x14ac:dyDescent="0.2">
      <c r="A49" s="263" t="s">
        <v>263</v>
      </c>
      <c r="B49" s="263" t="s">
        <v>262</v>
      </c>
      <c r="C49" s="201">
        <f t="shared" si="2"/>
        <v>542080</v>
      </c>
      <c r="D49" s="201">
        <f>'Hent Data'!Y72</f>
        <v>0</v>
      </c>
      <c r="E49" s="201">
        <f>'Hent Data'!W72</f>
        <v>542080</v>
      </c>
      <c r="F49" s="201">
        <f>'Hent Data'!X72</f>
        <v>0</v>
      </c>
      <c r="G49" s="202">
        <f t="shared" si="4"/>
        <v>0</v>
      </c>
      <c r="H49" s="201">
        <v>542080</v>
      </c>
      <c r="I49" s="201">
        <f t="shared" si="0"/>
        <v>0</v>
      </c>
      <c r="J49" s="201">
        <f t="shared" si="1"/>
        <v>0</v>
      </c>
      <c r="K49" s="185" t="s">
        <v>376</v>
      </c>
      <c r="L49" s="134"/>
      <c r="M49" s="134"/>
    </row>
    <row r="50" spans="1:13" x14ac:dyDescent="0.2">
      <c r="A50" s="218"/>
      <c r="B50" s="218"/>
      <c r="C50" s="201"/>
      <c r="D50" s="201"/>
      <c r="E50" s="201"/>
      <c r="F50" s="201"/>
      <c r="G50" s="202"/>
      <c r="H50" s="184"/>
      <c r="I50" s="201"/>
      <c r="J50" s="201"/>
      <c r="K50" s="185"/>
      <c r="L50" s="134"/>
      <c r="M50" s="134"/>
    </row>
    <row r="51" spans="1:13" x14ac:dyDescent="0.2">
      <c r="A51" s="220" t="s">
        <v>346</v>
      </c>
      <c r="B51" s="220" t="s">
        <v>264</v>
      </c>
      <c r="C51" s="201"/>
      <c r="D51" s="201"/>
      <c r="E51" s="201"/>
      <c r="F51" s="201"/>
      <c r="G51" s="202"/>
      <c r="H51" s="184"/>
      <c r="I51" s="201"/>
      <c r="J51" s="201"/>
      <c r="K51" s="185"/>
      <c r="L51" s="134"/>
      <c r="M51" s="134"/>
    </row>
    <row r="52" spans="1:13" ht="51" x14ac:dyDescent="0.2">
      <c r="A52" s="263" t="s">
        <v>266</v>
      </c>
      <c r="B52" s="263" t="s">
        <v>265</v>
      </c>
      <c r="C52" s="201">
        <f t="shared" si="2"/>
        <v>-186080</v>
      </c>
      <c r="D52" s="201">
        <f>'Hent Data'!Y75</f>
        <v>552469</v>
      </c>
      <c r="E52" s="201">
        <f>'Hent Data'!W75</f>
        <v>366389</v>
      </c>
      <c r="F52" s="201">
        <f>'Hent Data'!X75</f>
        <v>-599492.6</v>
      </c>
      <c r="G52" s="202">
        <f>IFERROR((F52/E52)*100,"-")</f>
        <v>-163.6218882117094</v>
      </c>
      <c r="H52" s="201">
        <v>366389</v>
      </c>
      <c r="I52" s="201">
        <f t="shared" si="0"/>
        <v>0</v>
      </c>
      <c r="J52" s="201">
        <f t="shared" si="1"/>
        <v>-552469</v>
      </c>
      <c r="K52" s="185" t="s">
        <v>368</v>
      </c>
      <c r="L52" s="134"/>
      <c r="M52" s="134"/>
    </row>
    <row r="53" spans="1:13" x14ac:dyDescent="0.2">
      <c r="A53" s="218"/>
      <c r="B53" s="218"/>
      <c r="C53" s="201"/>
      <c r="D53" s="201"/>
      <c r="E53" s="201"/>
      <c r="F53" s="201"/>
      <c r="G53" s="202"/>
      <c r="H53" s="184"/>
      <c r="I53" s="201"/>
      <c r="J53" s="201"/>
      <c r="K53" s="185"/>
      <c r="L53" s="134"/>
      <c r="M53" s="134"/>
    </row>
    <row r="54" spans="1:13" x14ac:dyDescent="0.2">
      <c r="A54" s="220" t="s">
        <v>173</v>
      </c>
      <c r="B54" s="221" t="s">
        <v>267</v>
      </c>
      <c r="C54" s="201"/>
      <c r="D54" s="201"/>
      <c r="E54" s="201"/>
      <c r="F54" s="201"/>
      <c r="G54" s="202"/>
      <c r="H54" s="184"/>
      <c r="I54" s="201"/>
      <c r="J54" s="201"/>
      <c r="K54" s="185"/>
      <c r="L54" s="134"/>
      <c r="M54" s="134"/>
    </row>
    <row r="55" spans="1:13" x14ac:dyDescent="0.2">
      <c r="A55" s="218">
        <v>205001</v>
      </c>
      <c r="B55" s="218" t="s">
        <v>365</v>
      </c>
      <c r="C55" s="201">
        <f t="shared" si="2"/>
        <v>1360</v>
      </c>
      <c r="D55" s="201">
        <f>'Hent Data'!Y78</f>
        <v>-15</v>
      </c>
      <c r="E55" s="201">
        <f>'Hent Data'!W78</f>
        <v>1345</v>
      </c>
      <c r="F55" s="201">
        <f>'Hent Data'!X78</f>
        <v>707.2</v>
      </c>
      <c r="G55" s="202">
        <f>IFERROR((F55/E55)*100,"-")</f>
        <v>52.579925650557627</v>
      </c>
      <c r="H55" s="201">
        <v>1345</v>
      </c>
      <c r="I55" s="201">
        <f t="shared" si="0"/>
        <v>0</v>
      </c>
      <c r="J55" s="201">
        <f t="shared" si="1"/>
        <v>15</v>
      </c>
      <c r="K55" s="185" t="s">
        <v>366</v>
      </c>
      <c r="L55" s="134"/>
      <c r="M55" s="134"/>
    </row>
    <row r="56" spans="1:13" x14ac:dyDescent="0.2">
      <c r="A56" s="218"/>
      <c r="B56" s="216"/>
      <c r="C56" s="201"/>
      <c r="D56" s="201"/>
      <c r="E56" s="201"/>
      <c r="F56" s="201"/>
      <c r="G56" s="202"/>
      <c r="H56" s="184"/>
      <c r="I56" s="201"/>
      <c r="J56" s="201"/>
      <c r="K56" s="185"/>
      <c r="L56" s="134"/>
      <c r="M56" s="134"/>
    </row>
    <row r="57" spans="1:13" x14ac:dyDescent="0.2">
      <c r="A57" s="220" t="s">
        <v>347</v>
      </c>
      <c r="B57" s="221" t="s">
        <v>270</v>
      </c>
      <c r="C57" s="201"/>
      <c r="D57" s="201"/>
      <c r="E57" s="201"/>
      <c r="F57" s="201"/>
      <c r="G57" s="202"/>
      <c r="H57" s="184"/>
      <c r="I57" s="201"/>
      <c r="J57" s="201"/>
      <c r="K57" s="185"/>
      <c r="L57" s="134"/>
      <c r="M57" s="134"/>
    </row>
    <row r="58" spans="1:13" x14ac:dyDescent="0.2">
      <c r="A58" s="218">
        <v>235001</v>
      </c>
      <c r="B58" s="216" t="s">
        <v>271</v>
      </c>
      <c r="C58" s="201">
        <f t="shared" si="2"/>
        <v>2800000</v>
      </c>
      <c r="D58" s="201">
        <f>'Hent Data'!Y81</f>
        <v>0</v>
      </c>
      <c r="E58" s="201">
        <f>'Hent Data'!W81</f>
        <v>2800000</v>
      </c>
      <c r="F58" s="201">
        <f>'Hent Data'!X81</f>
        <v>0</v>
      </c>
      <c r="G58" s="202">
        <f>IFERROR((F58/E58)*100,"-")</f>
        <v>0</v>
      </c>
      <c r="H58" s="201">
        <v>2800000</v>
      </c>
      <c r="I58" s="201">
        <f t="shared" si="0"/>
        <v>0</v>
      </c>
      <c r="J58" s="201">
        <f t="shared" si="1"/>
        <v>0</v>
      </c>
      <c r="K58" s="185" t="s">
        <v>366</v>
      </c>
      <c r="L58" s="134"/>
      <c r="M58" s="134"/>
    </row>
    <row r="59" spans="1:13" x14ac:dyDescent="0.2">
      <c r="A59" s="299" t="s">
        <v>175</v>
      </c>
      <c r="B59" s="300"/>
      <c r="C59" s="243"/>
      <c r="D59" s="242"/>
      <c r="E59" s="244"/>
      <c r="F59" s="242"/>
      <c r="G59" s="244"/>
      <c r="H59" s="242"/>
      <c r="I59" s="242"/>
      <c r="J59" s="242"/>
      <c r="K59" s="297"/>
      <c r="L59" s="94"/>
      <c r="M59" s="94"/>
    </row>
    <row r="60" spans="1:13" x14ac:dyDescent="0.2">
      <c r="A60" s="301"/>
      <c r="B60" s="302"/>
      <c r="C60" s="245">
        <f>SUM(C8:C58)</f>
        <v>18288890</v>
      </c>
      <c r="D60" s="241">
        <f>SUM(D8:D58)</f>
        <v>643016</v>
      </c>
      <c r="E60" s="246">
        <f>SUM(E8:E58)</f>
        <v>18931906</v>
      </c>
      <c r="F60" s="241">
        <f>SUM(F8:F58)</f>
        <v>121584.79999999997</v>
      </c>
      <c r="G60" s="247">
        <f>IFERROR((F60/E60)*100,"-")</f>
        <v>0.64222165480855431</v>
      </c>
      <c r="H60" s="241">
        <f>SUM(H7:H58)</f>
        <v>19087411</v>
      </c>
      <c r="I60" s="241">
        <f>SUM(I7:I58)</f>
        <v>-155505</v>
      </c>
      <c r="J60" s="241">
        <f>SUM(J7:J58)</f>
        <v>-798521</v>
      </c>
      <c r="K60" s="298"/>
      <c r="L60" s="94"/>
      <c r="M60" s="94"/>
    </row>
    <row r="61" spans="1:13" x14ac:dyDescent="0.2">
      <c r="A61" s="110"/>
      <c r="B61" s="110"/>
      <c r="C61" s="203"/>
      <c r="D61" s="203"/>
      <c r="E61" s="203"/>
      <c r="F61" s="203"/>
      <c r="G61" s="204"/>
      <c r="H61" s="203"/>
      <c r="I61" s="203"/>
      <c r="J61" s="203"/>
      <c r="K61" s="107"/>
      <c r="L61" s="134"/>
      <c r="M61" s="134"/>
    </row>
    <row r="62" spans="1:13" x14ac:dyDescent="0.2">
      <c r="A62" s="110"/>
      <c r="B62" s="110"/>
      <c r="C62" s="203"/>
      <c r="D62" s="203"/>
      <c r="E62" s="203"/>
      <c r="F62" s="203"/>
      <c r="G62" s="204"/>
      <c r="H62" s="203"/>
      <c r="I62" s="203"/>
      <c r="J62" s="203"/>
      <c r="K62" s="107"/>
      <c r="L62" s="134"/>
      <c r="M62" s="134"/>
    </row>
    <row r="63" spans="1:13" x14ac:dyDescent="0.2">
      <c r="A63" s="110"/>
      <c r="B63" s="110"/>
      <c r="C63" s="203"/>
      <c r="D63" s="203"/>
      <c r="E63" s="203"/>
      <c r="F63" s="203"/>
      <c r="G63" s="204"/>
      <c r="H63" s="203"/>
      <c r="I63" s="203"/>
      <c r="J63" s="203"/>
      <c r="K63" s="107"/>
      <c r="L63" s="134"/>
      <c r="M63" s="134"/>
    </row>
    <row r="64" spans="1:13" x14ac:dyDescent="0.2">
      <c r="A64" s="110"/>
      <c r="B64" s="110"/>
      <c r="C64" s="203"/>
      <c r="D64" s="203"/>
      <c r="E64" s="203"/>
      <c r="F64" s="203"/>
      <c r="G64" s="204"/>
      <c r="H64" s="203"/>
      <c r="I64" s="203"/>
      <c r="J64" s="203"/>
      <c r="K64" s="107"/>
      <c r="L64" s="134"/>
      <c r="M64" s="134"/>
    </row>
    <row r="65" spans="1:13" x14ac:dyDescent="0.2">
      <c r="A65" s="110"/>
      <c r="B65" s="110"/>
      <c r="C65" s="203"/>
      <c r="D65" s="203"/>
      <c r="E65" s="203"/>
      <c r="F65" s="203"/>
      <c r="G65" s="204"/>
      <c r="H65" s="203"/>
      <c r="I65" s="203"/>
      <c r="J65" s="203"/>
      <c r="K65" s="107"/>
      <c r="L65" s="134"/>
      <c r="M65" s="134"/>
    </row>
    <row r="66" spans="1:13" x14ac:dyDescent="0.2">
      <c r="A66" s="110"/>
      <c r="B66" s="110"/>
      <c r="C66" s="203"/>
      <c r="D66" s="203"/>
      <c r="E66" s="203"/>
      <c r="F66" s="203"/>
      <c r="G66" s="204"/>
      <c r="H66" s="203"/>
      <c r="I66" s="203"/>
      <c r="J66" s="203"/>
      <c r="K66" s="107"/>
      <c r="L66" s="134"/>
      <c r="M66" s="134"/>
    </row>
    <row r="67" spans="1:13" x14ac:dyDescent="0.2">
      <c r="A67" s="110"/>
      <c r="B67" s="110"/>
      <c r="C67" s="203"/>
      <c r="D67" s="203"/>
      <c r="E67" s="203"/>
      <c r="F67" s="203"/>
      <c r="G67" s="204"/>
      <c r="H67" s="203"/>
      <c r="I67" s="203"/>
      <c r="J67" s="203"/>
      <c r="K67" s="107"/>
      <c r="L67" s="134"/>
      <c r="M67" s="134"/>
    </row>
    <row r="68" spans="1:13" x14ac:dyDescent="0.2">
      <c r="A68" s="110"/>
      <c r="B68" s="110"/>
      <c r="C68" s="203"/>
      <c r="D68" s="203"/>
      <c r="E68" s="203"/>
      <c r="F68" s="203"/>
      <c r="G68" s="204"/>
      <c r="H68" s="203"/>
      <c r="I68" s="203"/>
      <c r="J68" s="203"/>
      <c r="K68" s="107"/>
      <c r="L68" s="134"/>
      <c r="M68" s="134"/>
    </row>
    <row r="69" spans="1:13" x14ac:dyDescent="0.2">
      <c r="A69" s="110"/>
      <c r="B69" s="110"/>
      <c r="C69" s="203"/>
      <c r="D69" s="203"/>
      <c r="E69" s="203"/>
      <c r="F69" s="203"/>
      <c r="G69" s="204"/>
      <c r="H69" s="203"/>
      <c r="I69" s="203"/>
      <c r="J69" s="203"/>
      <c r="K69" s="107"/>
      <c r="L69" s="134"/>
      <c r="M69" s="134"/>
    </row>
    <row r="70" spans="1:13" x14ac:dyDescent="0.2">
      <c r="A70" s="110"/>
      <c r="B70" s="110"/>
      <c r="C70" s="203"/>
      <c r="D70" s="203"/>
      <c r="E70" s="203"/>
      <c r="F70" s="203"/>
      <c r="G70" s="204"/>
      <c r="H70" s="203"/>
      <c r="I70" s="203"/>
      <c r="J70" s="203"/>
      <c r="K70" s="107"/>
      <c r="L70" s="134"/>
      <c r="M70" s="134"/>
    </row>
    <row r="71" spans="1:13" x14ac:dyDescent="0.2">
      <c r="A71" s="110"/>
      <c r="B71" s="110"/>
      <c r="C71" s="203"/>
      <c r="D71" s="203"/>
      <c r="E71" s="203"/>
      <c r="F71" s="203"/>
      <c r="G71" s="204"/>
      <c r="H71" s="203"/>
      <c r="I71" s="203"/>
      <c r="J71" s="203"/>
      <c r="K71" s="107"/>
      <c r="L71" s="134"/>
      <c r="M71" s="134"/>
    </row>
    <row r="72" spans="1:13" x14ac:dyDescent="0.2">
      <c r="A72" s="110"/>
      <c r="B72" s="110"/>
      <c r="C72" s="203"/>
      <c r="D72" s="203"/>
      <c r="E72" s="203"/>
      <c r="F72" s="203"/>
      <c r="G72" s="204"/>
      <c r="H72" s="203"/>
      <c r="I72" s="203"/>
      <c r="J72" s="203"/>
      <c r="K72" s="107"/>
      <c r="L72" s="134"/>
      <c r="M72" s="134"/>
    </row>
    <row r="73" spans="1:13" x14ac:dyDescent="0.2">
      <c r="A73" s="110"/>
      <c r="B73" s="110"/>
      <c r="C73" s="203"/>
      <c r="D73" s="203"/>
      <c r="E73" s="203"/>
      <c r="F73" s="203"/>
      <c r="G73" s="204"/>
      <c r="H73" s="203"/>
      <c r="I73" s="203"/>
      <c r="J73" s="203"/>
      <c r="K73" s="107"/>
      <c r="L73" s="134"/>
      <c r="M73" s="134"/>
    </row>
    <row r="74" spans="1:13" x14ac:dyDescent="0.2">
      <c r="A74" s="110"/>
      <c r="B74" s="110"/>
      <c r="C74" s="203"/>
      <c r="D74" s="203"/>
      <c r="E74" s="203"/>
      <c r="F74" s="203"/>
      <c r="G74" s="204"/>
      <c r="H74" s="203"/>
      <c r="I74" s="203"/>
      <c r="J74" s="203"/>
      <c r="K74" s="107"/>
      <c r="L74" s="134"/>
      <c r="M74" s="134"/>
    </row>
    <row r="75" spans="1:13" x14ac:dyDescent="0.2">
      <c r="A75" s="110"/>
      <c r="B75" s="110"/>
      <c r="C75" s="203"/>
      <c r="D75" s="203"/>
      <c r="E75" s="203"/>
      <c r="F75" s="203"/>
      <c r="G75" s="204"/>
      <c r="H75" s="203"/>
      <c r="I75" s="203"/>
      <c r="J75" s="203"/>
      <c r="K75" s="107"/>
      <c r="L75" s="134"/>
      <c r="M75" s="134"/>
    </row>
    <row r="76" spans="1:13" x14ac:dyDescent="0.2">
      <c r="A76" s="110"/>
      <c r="B76" s="110"/>
      <c r="C76" s="203"/>
      <c r="D76" s="203"/>
      <c r="E76" s="203"/>
      <c r="F76" s="203"/>
      <c r="G76" s="204"/>
      <c r="H76" s="203"/>
      <c r="I76" s="203"/>
      <c r="J76" s="203"/>
      <c r="K76" s="107"/>
      <c r="L76" s="134"/>
      <c r="M76" s="134"/>
    </row>
    <row r="77" spans="1:13" x14ac:dyDescent="0.2">
      <c r="A77" s="110"/>
      <c r="B77" s="110"/>
      <c r="C77" s="203"/>
      <c r="D77" s="203"/>
      <c r="E77" s="203"/>
      <c r="F77" s="203"/>
      <c r="G77" s="204"/>
      <c r="H77" s="203"/>
      <c r="I77" s="203"/>
      <c r="J77" s="203"/>
      <c r="K77" s="107"/>
      <c r="L77" s="134"/>
      <c r="M77" s="134"/>
    </row>
    <row r="78" spans="1:13" x14ac:dyDescent="0.2">
      <c r="A78" s="110"/>
      <c r="B78" s="110"/>
      <c r="C78" s="203"/>
      <c r="D78" s="203"/>
      <c r="E78" s="203"/>
      <c r="F78" s="203"/>
      <c r="G78" s="204"/>
      <c r="H78" s="203"/>
      <c r="I78" s="203"/>
      <c r="J78" s="203"/>
      <c r="K78" s="107"/>
      <c r="L78" s="134"/>
      <c r="M78" s="134"/>
    </row>
    <row r="79" spans="1:13" x14ac:dyDescent="0.2">
      <c r="A79" s="110"/>
      <c r="B79" s="110"/>
      <c r="C79" s="203"/>
      <c r="D79" s="203"/>
      <c r="E79" s="203"/>
      <c r="F79" s="203"/>
      <c r="G79" s="204"/>
      <c r="H79" s="203"/>
      <c r="I79" s="203"/>
      <c r="J79" s="203"/>
      <c r="K79" s="107"/>
      <c r="L79" s="134"/>
      <c r="M79" s="134"/>
    </row>
    <row r="80" spans="1:13" x14ac:dyDescent="0.2">
      <c r="A80" s="110"/>
      <c r="B80" s="110"/>
      <c r="C80" s="203"/>
      <c r="D80" s="203"/>
      <c r="E80" s="203"/>
      <c r="F80" s="203"/>
      <c r="G80" s="204"/>
      <c r="H80" s="203"/>
      <c r="I80" s="203"/>
      <c r="J80" s="203"/>
      <c r="K80" s="107"/>
      <c r="L80" s="134"/>
      <c r="M80" s="134"/>
    </row>
    <row r="81" spans="1:14" x14ac:dyDescent="0.2">
      <c r="A81" s="89" t="s">
        <v>350</v>
      </c>
      <c r="B81" s="84"/>
      <c r="C81" s="84"/>
      <c r="D81" s="84"/>
      <c r="E81" s="84"/>
      <c r="F81" s="84"/>
      <c r="G81" s="84"/>
      <c r="H81" s="84"/>
      <c r="I81" s="84"/>
      <c r="J81" s="84"/>
      <c r="K81" s="84"/>
      <c r="L81" s="94"/>
      <c r="M81" s="94"/>
      <c r="N81" s="94"/>
    </row>
    <row r="82" spans="1:14" x14ac:dyDescent="0.2">
      <c r="A82" s="292" t="s">
        <v>176</v>
      </c>
      <c r="B82" s="293"/>
      <c r="C82" s="222" t="s">
        <v>349</v>
      </c>
      <c r="D82" s="116" t="s">
        <v>209</v>
      </c>
      <c r="E82" s="116" t="s">
        <v>191</v>
      </c>
      <c r="F82" s="116" t="s">
        <v>158</v>
      </c>
      <c r="G82" s="303" t="s">
        <v>159</v>
      </c>
      <c r="H82" s="205" t="s">
        <v>362</v>
      </c>
      <c r="I82" s="264" t="s">
        <v>378</v>
      </c>
      <c r="J82" s="116" t="s">
        <v>378</v>
      </c>
      <c r="K82" s="117" t="s">
        <v>160</v>
      </c>
      <c r="L82" s="94"/>
      <c r="M82" s="94"/>
      <c r="N82" s="94"/>
    </row>
    <row r="83" spans="1:14" x14ac:dyDescent="0.2">
      <c r="A83" s="118" t="s">
        <v>340</v>
      </c>
      <c r="B83" s="118" t="s">
        <v>330</v>
      </c>
      <c r="C83" s="119" t="s">
        <v>348</v>
      </c>
      <c r="D83" s="119">
        <v>2018</v>
      </c>
      <c r="E83" s="119" t="s">
        <v>207</v>
      </c>
      <c r="F83" s="119" t="s">
        <v>208</v>
      </c>
      <c r="G83" s="304"/>
      <c r="H83" s="206" t="s">
        <v>363</v>
      </c>
      <c r="I83" s="265" t="s">
        <v>379</v>
      </c>
      <c r="J83" s="119" t="s">
        <v>386</v>
      </c>
      <c r="K83" s="120"/>
      <c r="L83" s="94"/>
      <c r="M83" s="94"/>
      <c r="N83" s="94"/>
    </row>
    <row r="84" spans="1:14" x14ac:dyDescent="0.2">
      <c r="A84" s="121"/>
      <c r="B84" s="123" t="s">
        <v>161</v>
      </c>
      <c r="C84" s="196"/>
      <c r="D84" s="197"/>
      <c r="E84" s="197"/>
      <c r="F84" s="197"/>
      <c r="G84" s="198"/>
      <c r="H84" s="198"/>
      <c r="I84" s="198"/>
      <c r="J84" s="198"/>
      <c r="K84" s="100"/>
      <c r="L84" s="94"/>
      <c r="M84" s="94"/>
      <c r="N84" s="94"/>
    </row>
    <row r="85" spans="1:14" x14ac:dyDescent="0.2">
      <c r="A85" s="95"/>
      <c r="B85" s="96"/>
      <c r="C85" s="196"/>
      <c r="D85" s="197"/>
      <c r="E85" s="197"/>
      <c r="F85" s="197"/>
      <c r="G85" s="198"/>
      <c r="H85" s="198"/>
      <c r="I85" s="198"/>
      <c r="J85" s="198"/>
      <c r="K85" s="100"/>
      <c r="L85" s="134"/>
      <c r="M85" s="134"/>
      <c r="N85" s="134"/>
    </row>
    <row r="86" spans="1:14" x14ac:dyDescent="0.2">
      <c r="A86" s="86" t="s">
        <v>162</v>
      </c>
      <c r="B86" s="88" t="s">
        <v>163</v>
      </c>
      <c r="C86" s="187"/>
      <c r="D86" s="187"/>
      <c r="E86" s="187"/>
      <c r="F86" s="187"/>
      <c r="G86" s="199"/>
      <c r="H86" s="199"/>
      <c r="I86" s="199"/>
      <c r="J86" s="199"/>
      <c r="K86" s="100"/>
      <c r="L86" s="94"/>
      <c r="M86" s="94"/>
      <c r="N86" s="94"/>
    </row>
    <row r="87" spans="1:14" x14ac:dyDescent="0.2">
      <c r="A87" s="101" t="s">
        <v>280</v>
      </c>
      <c r="B87" s="109" t="s">
        <v>351</v>
      </c>
      <c r="C87" s="183">
        <f>E87-D87</f>
        <v>42150</v>
      </c>
      <c r="D87" s="183">
        <f>'Hent Data'!Y88</f>
        <v>-86713</v>
      </c>
      <c r="E87" s="183">
        <f>'Hent Data'!W88</f>
        <v>-44563</v>
      </c>
      <c r="F87" s="183">
        <f>'Hent Data'!X88</f>
        <v>3383.2</v>
      </c>
      <c r="G87" s="184">
        <f>IFERROR((F87/C87)*100,"-")</f>
        <v>8.0265717674970336</v>
      </c>
      <c r="H87" s="183">
        <v>42150</v>
      </c>
      <c r="I87" s="183">
        <f>SUM(E87-H87)</f>
        <v>-86713</v>
      </c>
      <c r="J87" s="183">
        <f>C87-H87</f>
        <v>0</v>
      </c>
      <c r="K87" s="185" t="s">
        <v>369</v>
      </c>
      <c r="L87" s="94"/>
      <c r="M87" s="94"/>
      <c r="N87" s="94"/>
    </row>
    <row r="88" spans="1:14" x14ac:dyDescent="0.2">
      <c r="A88" s="101"/>
      <c r="B88" s="108"/>
      <c r="C88" s="183"/>
      <c r="D88" s="183"/>
      <c r="E88" s="183"/>
      <c r="F88" s="183"/>
      <c r="G88" s="184"/>
      <c r="H88" s="226"/>
      <c r="I88" s="183"/>
      <c r="J88" s="183"/>
      <c r="K88" s="185"/>
      <c r="L88" s="134"/>
      <c r="M88" s="134"/>
      <c r="N88" s="134"/>
    </row>
    <row r="89" spans="1:14" x14ac:dyDescent="0.2">
      <c r="A89" s="224" t="s">
        <v>352</v>
      </c>
      <c r="B89" s="225" t="s">
        <v>282</v>
      </c>
      <c r="C89" s="183"/>
      <c r="D89" s="183"/>
      <c r="E89" s="183"/>
      <c r="F89" s="183"/>
      <c r="G89" s="184"/>
      <c r="H89" s="226"/>
      <c r="I89" s="183"/>
      <c r="J89" s="183"/>
      <c r="K89" s="185"/>
      <c r="L89" s="134"/>
      <c r="M89" s="134"/>
      <c r="N89" s="134"/>
    </row>
    <row r="90" spans="1:14" x14ac:dyDescent="0.2">
      <c r="A90" s="101" t="s">
        <v>283</v>
      </c>
      <c r="B90" s="101" t="s">
        <v>174</v>
      </c>
      <c r="C90" s="183">
        <f t="shared" ref="C90:C106" si="5">E90-D90</f>
        <v>1180580</v>
      </c>
      <c r="D90" s="183">
        <f>'Hent Data'!Y91</f>
        <v>0</v>
      </c>
      <c r="E90" s="183">
        <f>'Hent Data'!W91</f>
        <v>1180580</v>
      </c>
      <c r="F90" s="183">
        <f>'Hent Data'!X91</f>
        <v>18762.38</v>
      </c>
      <c r="G90" s="184">
        <f t="shared" ref="G90:G106" si="6">IFERROR((F90/C90)*100,"-")</f>
        <v>1.589251046095987</v>
      </c>
      <c r="H90" s="183">
        <v>1180500</v>
      </c>
      <c r="I90" s="183">
        <f t="shared" ref="I90:I106" si="7">SUM(E90-H90)</f>
        <v>80</v>
      </c>
      <c r="J90" s="183">
        <f t="shared" ref="J90:J106" si="8">C90-H90</f>
        <v>80</v>
      </c>
      <c r="K90" s="185" t="s">
        <v>366</v>
      </c>
      <c r="L90" s="134"/>
      <c r="M90" s="134"/>
      <c r="N90" s="134"/>
    </row>
    <row r="91" spans="1:14" x14ac:dyDescent="0.2">
      <c r="A91" s="101" t="s">
        <v>285</v>
      </c>
      <c r="B91" s="101" t="s">
        <v>284</v>
      </c>
      <c r="C91" s="183">
        <f t="shared" si="5"/>
        <v>277420</v>
      </c>
      <c r="D91" s="183">
        <f>'Hent Data'!Y92</f>
        <v>420048</v>
      </c>
      <c r="E91" s="183">
        <f>'Hent Data'!W92</f>
        <v>697468</v>
      </c>
      <c r="F91" s="183">
        <f>'Hent Data'!X92</f>
        <v>133788.13</v>
      </c>
      <c r="G91" s="184">
        <f t="shared" si="6"/>
        <v>48.225841684089112</v>
      </c>
      <c r="H91" s="183">
        <v>420048</v>
      </c>
      <c r="I91" s="183">
        <f t="shared" si="7"/>
        <v>277420</v>
      </c>
      <c r="J91" s="183">
        <f t="shared" si="8"/>
        <v>-142628</v>
      </c>
      <c r="K91" s="185" t="s">
        <v>366</v>
      </c>
      <c r="L91" s="134"/>
      <c r="M91" s="134"/>
      <c r="N91" s="134"/>
    </row>
    <row r="92" spans="1:14" x14ac:dyDescent="0.2">
      <c r="A92" s="101"/>
      <c r="B92" s="108"/>
      <c r="C92" s="183"/>
      <c r="D92" s="183"/>
      <c r="E92" s="183"/>
      <c r="F92" s="183"/>
      <c r="G92" s="184"/>
      <c r="H92" s="226"/>
      <c r="I92" s="183"/>
      <c r="J92" s="183"/>
      <c r="K92" s="185"/>
      <c r="L92" s="134"/>
      <c r="M92" s="134"/>
      <c r="N92" s="134"/>
    </row>
    <row r="93" spans="1:14" x14ac:dyDescent="0.2">
      <c r="A93" s="224" t="s">
        <v>384</v>
      </c>
      <c r="B93" s="225" t="s">
        <v>222</v>
      </c>
      <c r="C93" s="183"/>
      <c r="D93" s="183"/>
      <c r="E93" s="183"/>
      <c r="F93" s="183"/>
      <c r="G93" s="184"/>
      <c r="H93" s="226"/>
      <c r="I93" s="183"/>
      <c r="J93" s="183"/>
      <c r="K93" s="185"/>
      <c r="L93" s="134"/>
      <c r="M93" s="134"/>
      <c r="N93" s="134"/>
    </row>
    <row r="94" spans="1:14" x14ac:dyDescent="0.2">
      <c r="A94" s="101" t="s">
        <v>287</v>
      </c>
      <c r="B94" s="101" t="s">
        <v>286</v>
      </c>
      <c r="C94" s="183">
        <f t="shared" si="5"/>
        <v>143690</v>
      </c>
      <c r="D94" s="183">
        <f>'Hent Data'!Y95</f>
        <v>265745</v>
      </c>
      <c r="E94" s="183">
        <f>'Hent Data'!W95</f>
        <v>409435</v>
      </c>
      <c r="F94" s="183">
        <f>'Hent Data'!X95</f>
        <v>0</v>
      </c>
      <c r="G94" s="184">
        <f t="shared" si="6"/>
        <v>0</v>
      </c>
      <c r="H94" s="183">
        <f>IFERROR((F94/E94)*100,"-")</f>
        <v>0</v>
      </c>
      <c r="I94" s="183">
        <f t="shared" si="7"/>
        <v>409435</v>
      </c>
      <c r="J94" s="183">
        <f t="shared" si="8"/>
        <v>143690</v>
      </c>
      <c r="K94" s="185" t="s">
        <v>370</v>
      </c>
      <c r="L94" s="134"/>
      <c r="M94" s="134"/>
      <c r="N94" s="134"/>
    </row>
    <row r="95" spans="1:14" x14ac:dyDescent="0.2">
      <c r="A95" s="101" t="s">
        <v>289</v>
      </c>
      <c r="B95" s="101" t="s">
        <v>288</v>
      </c>
      <c r="C95" s="183">
        <f t="shared" si="5"/>
        <v>100060</v>
      </c>
      <c r="D95" s="183">
        <f>'Hent Data'!Y96</f>
        <v>12456</v>
      </c>
      <c r="E95" s="183">
        <f>'Hent Data'!W96</f>
        <v>112516</v>
      </c>
      <c r="F95" s="183">
        <f>'Hent Data'!X96</f>
        <v>81638.429999999993</v>
      </c>
      <c r="G95" s="184">
        <f t="shared" si="6"/>
        <v>81.589476314211467</v>
      </c>
      <c r="H95" s="183">
        <v>112516</v>
      </c>
      <c r="I95" s="183">
        <f t="shared" si="7"/>
        <v>0</v>
      </c>
      <c r="J95" s="183">
        <f t="shared" si="8"/>
        <v>-12456</v>
      </c>
      <c r="K95" s="185" t="s">
        <v>371</v>
      </c>
      <c r="L95" s="134"/>
      <c r="M95" s="134"/>
      <c r="N95" s="134"/>
    </row>
    <row r="96" spans="1:14" x14ac:dyDescent="0.2">
      <c r="A96" s="101"/>
      <c r="B96" s="108"/>
      <c r="C96" s="183"/>
      <c r="D96" s="183"/>
      <c r="E96" s="183"/>
      <c r="F96" s="183"/>
      <c r="G96" s="184"/>
      <c r="H96" s="226"/>
      <c r="I96" s="183"/>
      <c r="J96" s="183"/>
      <c r="K96" s="185"/>
      <c r="L96" s="134"/>
      <c r="M96" s="134"/>
      <c r="N96" s="134"/>
    </row>
    <row r="97" spans="1:14" x14ac:dyDescent="0.2">
      <c r="A97" s="224" t="s">
        <v>385</v>
      </c>
      <c r="B97" s="225" t="s">
        <v>290</v>
      </c>
      <c r="C97" s="183"/>
      <c r="D97" s="183"/>
      <c r="E97" s="183"/>
      <c r="F97" s="183"/>
      <c r="G97" s="184"/>
      <c r="H97" s="226"/>
      <c r="I97" s="183"/>
      <c r="J97" s="183"/>
      <c r="K97" s="185"/>
      <c r="L97" s="134"/>
      <c r="M97" s="134"/>
      <c r="N97" s="134"/>
    </row>
    <row r="98" spans="1:14" ht="38.25" x14ac:dyDescent="0.2">
      <c r="A98" s="101" t="s">
        <v>292</v>
      </c>
      <c r="B98" s="101" t="s">
        <v>291</v>
      </c>
      <c r="C98" s="183">
        <f t="shared" si="5"/>
        <v>630600</v>
      </c>
      <c r="D98" s="183">
        <f>'Hent Data'!Y99</f>
        <v>529803</v>
      </c>
      <c r="E98" s="183">
        <f>'Hent Data'!W99</f>
        <v>1160403</v>
      </c>
      <c r="F98" s="183">
        <f>'Hent Data'!X99</f>
        <v>441910.29</v>
      </c>
      <c r="G98" s="184">
        <f t="shared" si="6"/>
        <v>70.077749762131305</v>
      </c>
      <c r="H98" s="267">
        <v>1160403</v>
      </c>
      <c r="I98" s="183">
        <f t="shared" si="7"/>
        <v>0</v>
      </c>
      <c r="J98" s="183">
        <f t="shared" si="8"/>
        <v>-529803</v>
      </c>
      <c r="K98" s="185" t="s">
        <v>377</v>
      </c>
      <c r="L98" s="134"/>
      <c r="M98" s="134"/>
      <c r="N98" s="134"/>
    </row>
    <row r="99" spans="1:14" x14ac:dyDescent="0.2">
      <c r="A99" s="101" t="s">
        <v>293</v>
      </c>
      <c r="B99" s="101" t="s">
        <v>290</v>
      </c>
      <c r="C99" s="183">
        <f t="shared" si="5"/>
        <v>104870</v>
      </c>
      <c r="D99" s="183">
        <f>'Hent Data'!Y100</f>
        <v>0</v>
      </c>
      <c r="E99" s="183">
        <f>'Hent Data'!W100</f>
        <v>104870</v>
      </c>
      <c r="F99" s="183">
        <f>'Hent Data'!X100</f>
        <v>0</v>
      </c>
      <c r="G99" s="184">
        <f t="shared" si="6"/>
        <v>0</v>
      </c>
      <c r="H99" s="183">
        <v>104910</v>
      </c>
      <c r="I99" s="183">
        <f t="shared" si="7"/>
        <v>-40</v>
      </c>
      <c r="J99" s="183">
        <f t="shared" si="8"/>
        <v>-40</v>
      </c>
      <c r="K99" s="185" t="s">
        <v>366</v>
      </c>
      <c r="L99" s="134"/>
      <c r="M99" s="134"/>
      <c r="N99" s="134"/>
    </row>
    <row r="100" spans="1:14" x14ac:dyDescent="0.2">
      <c r="A100" s="101"/>
      <c r="B100" s="108"/>
      <c r="C100" s="183"/>
      <c r="D100" s="183"/>
      <c r="E100" s="183"/>
      <c r="F100" s="183"/>
      <c r="G100" s="184"/>
      <c r="H100" s="226"/>
      <c r="I100" s="183"/>
      <c r="J100" s="183"/>
      <c r="K100" s="185"/>
      <c r="L100" s="134"/>
      <c r="M100" s="134"/>
      <c r="N100" s="134"/>
    </row>
    <row r="101" spans="1:14" x14ac:dyDescent="0.2">
      <c r="A101" s="224" t="s">
        <v>169</v>
      </c>
      <c r="B101" s="225" t="s">
        <v>170</v>
      </c>
      <c r="C101" s="183"/>
      <c r="D101" s="183"/>
      <c r="E101" s="183"/>
      <c r="F101" s="183"/>
      <c r="G101" s="184"/>
      <c r="H101" s="226"/>
      <c r="I101" s="183"/>
      <c r="J101" s="183"/>
      <c r="K101" s="185"/>
      <c r="L101" s="134"/>
      <c r="M101" s="134"/>
      <c r="N101" s="134"/>
    </row>
    <row r="102" spans="1:14" x14ac:dyDescent="0.2">
      <c r="A102" s="101" t="s">
        <v>295</v>
      </c>
      <c r="B102" s="101" t="s">
        <v>294</v>
      </c>
      <c r="C102" s="183">
        <f t="shared" si="5"/>
        <v>0</v>
      </c>
      <c r="D102" s="183">
        <f>'Hent Data'!Y103</f>
        <v>-302000</v>
      </c>
      <c r="E102" s="183">
        <f>'Hent Data'!W103</f>
        <v>-302000</v>
      </c>
      <c r="F102" s="183">
        <f>'Hent Data'!X103</f>
        <v>720000</v>
      </c>
      <c r="G102" s="184" t="str">
        <f t="shared" si="6"/>
        <v>-</v>
      </c>
      <c r="H102" s="183">
        <v>0</v>
      </c>
      <c r="I102" s="183">
        <f>SUM(E102-H102)</f>
        <v>-302000</v>
      </c>
      <c r="J102" s="183">
        <f t="shared" si="8"/>
        <v>0</v>
      </c>
      <c r="K102" s="185" t="s">
        <v>372</v>
      </c>
      <c r="L102" s="134"/>
      <c r="M102" s="134"/>
      <c r="N102" s="134"/>
    </row>
    <row r="103" spans="1:14" x14ac:dyDescent="0.2">
      <c r="A103" s="101" t="s">
        <v>299</v>
      </c>
      <c r="B103" s="101" t="s">
        <v>298</v>
      </c>
      <c r="C103" s="183">
        <f t="shared" si="5"/>
        <v>0</v>
      </c>
      <c r="D103" s="183">
        <f>'Hent Data'!Y105</f>
        <v>0</v>
      </c>
      <c r="E103" s="183">
        <f>'Hent Data'!W105</f>
        <v>0</v>
      </c>
      <c r="F103" s="183">
        <f>'Hent Data'!X105</f>
        <v>156510</v>
      </c>
      <c r="G103" s="184" t="str">
        <f t="shared" si="6"/>
        <v>-</v>
      </c>
      <c r="H103" s="183">
        <v>0</v>
      </c>
      <c r="I103" s="183">
        <f t="shared" si="7"/>
        <v>0</v>
      </c>
      <c r="J103" s="183">
        <f t="shared" si="8"/>
        <v>0</v>
      </c>
      <c r="K103" s="185" t="s">
        <v>372</v>
      </c>
      <c r="L103" s="134"/>
      <c r="M103" s="134"/>
      <c r="N103" s="134"/>
    </row>
    <row r="104" spans="1:14" x14ac:dyDescent="0.2">
      <c r="A104" s="101" t="s">
        <v>305</v>
      </c>
      <c r="B104" s="101" t="s">
        <v>304</v>
      </c>
      <c r="C104" s="183">
        <f t="shared" si="5"/>
        <v>0</v>
      </c>
      <c r="D104" s="183">
        <f>'Hent Data'!Y108</f>
        <v>-11000</v>
      </c>
      <c r="E104" s="183">
        <f>'Hent Data'!W108</f>
        <v>-11000</v>
      </c>
      <c r="F104" s="183">
        <f>'Hent Data'!X108</f>
        <v>0</v>
      </c>
      <c r="G104" s="184" t="str">
        <f t="shared" si="6"/>
        <v>-</v>
      </c>
      <c r="H104" s="183">
        <v>0</v>
      </c>
      <c r="I104" s="183">
        <f t="shared" si="7"/>
        <v>-11000</v>
      </c>
      <c r="J104" s="183">
        <f t="shared" si="8"/>
        <v>0</v>
      </c>
      <c r="K104" s="185" t="s">
        <v>372</v>
      </c>
      <c r="L104" s="134"/>
      <c r="M104" s="134"/>
      <c r="N104" s="134"/>
    </row>
    <row r="105" spans="1:14" x14ac:dyDescent="0.2">
      <c r="A105" s="101" t="s">
        <v>309</v>
      </c>
      <c r="B105" s="101" t="s">
        <v>308</v>
      </c>
      <c r="C105" s="183">
        <f t="shared" si="5"/>
        <v>0</v>
      </c>
      <c r="D105" s="183">
        <f>'Hent Data'!Y110</f>
        <v>0</v>
      </c>
      <c r="E105" s="183">
        <f>'Hent Data'!W110</f>
        <v>0</v>
      </c>
      <c r="F105" s="183">
        <f>'Hent Data'!X110</f>
        <v>0</v>
      </c>
      <c r="G105" s="184" t="str">
        <f t="shared" si="6"/>
        <v>-</v>
      </c>
      <c r="H105" s="183">
        <v>0</v>
      </c>
      <c r="I105" s="183">
        <f t="shared" si="7"/>
        <v>0</v>
      </c>
      <c r="J105" s="183">
        <f t="shared" si="8"/>
        <v>0</v>
      </c>
      <c r="K105" s="185" t="s">
        <v>372</v>
      </c>
      <c r="L105" s="134"/>
      <c r="M105" s="134"/>
      <c r="N105" s="134"/>
    </row>
    <row r="106" spans="1:14" x14ac:dyDescent="0.2">
      <c r="A106" s="101" t="s">
        <v>313</v>
      </c>
      <c r="B106" s="101" t="s">
        <v>312</v>
      </c>
      <c r="C106" s="183">
        <f t="shared" si="5"/>
        <v>0</v>
      </c>
      <c r="D106" s="183">
        <f>'Hent Data'!Y111</f>
        <v>256495</v>
      </c>
      <c r="E106" s="183">
        <f>'Hent Data'!W111</f>
        <v>256495</v>
      </c>
      <c r="F106" s="183">
        <f>'Hent Data'!X111</f>
        <v>0</v>
      </c>
      <c r="G106" s="184" t="str">
        <f t="shared" si="6"/>
        <v>-</v>
      </c>
      <c r="H106" s="183">
        <v>0</v>
      </c>
      <c r="I106" s="183">
        <f t="shared" si="7"/>
        <v>256495</v>
      </c>
      <c r="J106" s="183">
        <f t="shared" si="8"/>
        <v>0</v>
      </c>
      <c r="K106" s="185" t="s">
        <v>372</v>
      </c>
      <c r="L106" s="134"/>
      <c r="M106" s="134"/>
      <c r="N106" s="134"/>
    </row>
    <row r="107" spans="1:14" x14ac:dyDescent="0.2">
      <c r="A107" s="101"/>
      <c r="B107" s="108"/>
      <c r="C107" s="183"/>
      <c r="D107" s="183"/>
      <c r="E107" s="183"/>
      <c r="F107" s="183"/>
      <c r="G107" s="226"/>
      <c r="H107" s="227"/>
      <c r="I107" s="183"/>
      <c r="J107" s="183"/>
      <c r="K107" s="185"/>
      <c r="L107" s="134"/>
      <c r="M107" s="134"/>
      <c r="N107" s="134"/>
    </row>
    <row r="108" spans="1:14" x14ac:dyDescent="0.2">
      <c r="A108" s="288" t="s">
        <v>381</v>
      </c>
      <c r="B108" s="289"/>
      <c r="C108" s="249"/>
      <c r="D108" s="250"/>
      <c r="E108" s="251"/>
      <c r="F108" s="250"/>
      <c r="G108" s="251"/>
      <c r="H108" s="228"/>
      <c r="I108" s="269"/>
      <c r="J108" s="269"/>
      <c r="K108" s="286"/>
      <c r="L108" s="94"/>
      <c r="M108" s="94"/>
      <c r="N108" s="94"/>
    </row>
    <row r="109" spans="1:14" x14ac:dyDescent="0.2">
      <c r="A109" s="290"/>
      <c r="B109" s="291"/>
      <c r="C109" s="252">
        <f>SUM(C87:C107)</f>
        <v>2479370</v>
      </c>
      <c r="D109" s="229">
        <f>SUM(D87:D107)</f>
        <v>1084834</v>
      </c>
      <c r="E109" s="248">
        <f>SUM(E87:E107)</f>
        <v>3564204</v>
      </c>
      <c r="F109" s="229">
        <f>SUM(F87:F107)</f>
        <v>1555992.43</v>
      </c>
      <c r="G109" s="253">
        <f>IFERROR((F109/E109)*100,"-")</f>
        <v>43.656099089726624</v>
      </c>
      <c r="H109" s="229">
        <f>SUM(H87:H108)</f>
        <v>3020527</v>
      </c>
      <c r="I109" s="229">
        <f>SUM(I87:I108)</f>
        <v>543677</v>
      </c>
      <c r="J109" s="229">
        <f>SUM(J87:J108)</f>
        <v>-541157</v>
      </c>
      <c r="K109" s="287"/>
      <c r="L109" s="94"/>
      <c r="M109" s="94"/>
      <c r="N109" s="94"/>
    </row>
    <row r="110" spans="1:14" ht="15" thickBot="1" x14ac:dyDescent="0.25">
      <c r="A110" s="115"/>
      <c r="B110" s="115"/>
      <c r="C110" s="230"/>
      <c r="D110" s="230"/>
      <c r="E110" s="230"/>
      <c r="F110" s="230"/>
      <c r="G110" s="231"/>
      <c r="H110" s="231"/>
      <c r="I110" s="231"/>
      <c r="J110" s="231"/>
      <c r="K110" s="105"/>
      <c r="L110" s="94"/>
      <c r="M110" s="94"/>
      <c r="N110" s="94"/>
    </row>
    <row r="111" spans="1:14" x14ac:dyDescent="0.2">
      <c r="A111" s="111" t="s">
        <v>380</v>
      </c>
      <c r="B111" s="112"/>
      <c r="C111" s="280"/>
      <c r="D111" s="232"/>
      <c r="E111" s="280"/>
      <c r="F111" s="281"/>
      <c r="G111" s="233"/>
      <c r="H111" s="270"/>
      <c r="I111" s="233"/>
      <c r="J111" s="233"/>
      <c r="K111" s="105"/>
      <c r="L111" s="94"/>
      <c r="M111" s="94"/>
      <c r="N111" s="94"/>
    </row>
    <row r="112" spans="1:14" ht="15" thickBot="1" x14ac:dyDescent="0.25">
      <c r="A112" s="113" t="s">
        <v>178</v>
      </c>
      <c r="B112" s="114"/>
      <c r="C112" s="272">
        <f>C60+C109</f>
        <v>20768260</v>
      </c>
      <c r="D112" s="283">
        <f>D60+D109</f>
        <v>1727850</v>
      </c>
      <c r="E112" s="272">
        <f>E60+E109</f>
        <v>22496110</v>
      </c>
      <c r="F112" s="282">
        <f>F60+F109</f>
        <v>1677577.23</v>
      </c>
      <c r="G112" s="234">
        <f>IFERROR((F112/E112)*100,"-")</f>
        <v>7.4571880649587863</v>
      </c>
      <c r="H112" s="271">
        <f>H60+H109</f>
        <v>22107938</v>
      </c>
      <c r="I112" s="272">
        <f>I60+I109</f>
        <v>388172</v>
      </c>
      <c r="J112" s="272">
        <f>J60+J109</f>
        <v>-1339678</v>
      </c>
      <c r="K112" s="105"/>
      <c r="L112" s="94"/>
      <c r="M112" s="94"/>
      <c r="N112" s="94"/>
    </row>
    <row r="113" spans="1:14" x14ac:dyDescent="0.2">
      <c r="A113" s="94"/>
      <c r="B113" s="94"/>
      <c r="C113" s="94"/>
      <c r="D113" s="94"/>
      <c r="E113" s="134"/>
      <c r="F113" s="94"/>
      <c r="G113" s="104"/>
      <c r="H113" s="104"/>
      <c r="I113" s="104"/>
      <c r="J113" s="104"/>
      <c r="K113" s="94"/>
      <c r="L113" s="94"/>
      <c r="M113" s="94"/>
      <c r="N113" s="94"/>
    </row>
    <row r="114" spans="1:14" x14ac:dyDescent="0.2">
      <c r="A114" s="94"/>
      <c r="B114" s="94"/>
      <c r="C114" s="94"/>
      <c r="D114" s="94"/>
      <c r="E114" s="134"/>
      <c r="F114" s="94"/>
      <c r="G114" s="104"/>
      <c r="H114" s="104"/>
      <c r="I114" s="104"/>
      <c r="J114" s="104"/>
      <c r="K114" s="94"/>
      <c r="L114" s="94"/>
      <c r="M114" s="94"/>
      <c r="N114" s="94"/>
    </row>
    <row r="115" spans="1:14" x14ac:dyDescent="0.2">
      <c r="A115" s="94"/>
      <c r="B115" s="94"/>
      <c r="C115" s="94"/>
      <c r="D115" s="94"/>
      <c r="E115" s="134"/>
      <c r="F115" s="94"/>
      <c r="G115" s="104"/>
      <c r="H115" s="104"/>
      <c r="I115" s="104"/>
      <c r="J115" s="104"/>
      <c r="K115" s="94"/>
      <c r="L115" s="94"/>
      <c r="M115" s="94"/>
      <c r="N115" s="94"/>
    </row>
    <row r="116" spans="1:14" x14ac:dyDescent="0.2">
      <c r="A116" s="94"/>
      <c r="B116" s="94"/>
      <c r="C116" s="94"/>
      <c r="D116" s="94"/>
      <c r="E116" s="134"/>
      <c r="F116" s="94"/>
      <c r="G116" s="104"/>
      <c r="H116" s="104"/>
      <c r="I116" s="104"/>
      <c r="J116" s="104"/>
      <c r="K116" s="94"/>
      <c r="L116" s="94"/>
      <c r="M116" s="94"/>
      <c r="N116" s="94"/>
    </row>
    <row r="117" spans="1:14" x14ac:dyDescent="0.2">
      <c r="A117" s="94"/>
      <c r="B117" s="84"/>
      <c r="C117" s="94"/>
      <c r="D117" s="94"/>
      <c r="E117" s="134"/>
      <c r="F117" s="94"/>
      <c r="G117" s="104"/>
      <c r="H117" s="104"/>
      <c r="I117" s="104"/>
      <c r="J117" s="104"/>
      <c r="K117" s="94"/>
      <c r="L117" s="94"/>
      <c r="M117" s="94"/>
      <c r="N117" s="94"/>
    </row>
    <row r="118" spans="1:14" x14ac:dyDescent="0.2">
      <c r="A118" s="94"/>
      <c r="B118" s="94"/>
      <c r="C118" s="94"/>
      <c r="D118" s="94"/>
      <c r="E118" s="134"/>
      <c r="F118" s="94"/>
      <c r="G118" s="104"/>
      <c r="H118" s="104"/>
      <c r="I118" s="104"/>
      <c r="J118" s="104"/>
      <c r="K118" s="94"/>
      <c r="L118" s="94"/>
      <c r="M118" s="94"/>
      <c r="N118" s="94"/>
    </row>
    <row r="119" spans="1:14" x14ac:dyDescent="0.2">
      <c r="A119" s="94"/>
      <c r="B119" s="94"/>
      <c r="C119" s="94"/>
      <c r="D119" s="94"/>
      <c r="E119" s="134"/>
      <c r="F119" s="94"/>
      <c r="G119" s="104"/>
      <c r="H119" s="104"/>
      <c r="I119" s="104"/>
      <c r="J119" s="104"/>
      <c r="K119" s="94"/>
      <c r="L119" s="94"/>
      <c r="M119" s="94"/>
      <c r="N119" s="94"/>
    </row>
    <row r="120" spans="1:14" x14ac:dyDescent="0.2">
      <c r="A120" s="94"/>
      <c r="B120" s="94"/>
      <c r="C120" s="94"/>
      <c r="D120" s="94"/>
      <c r="E120" s="134"/>
      <c r="F120" s="94"/>
      <c r="G120" s="104"/>
      <c r="H120" s="104"/>
      <c r="I120" s="104"/>
      <c r="J120" s="104"/>
      <c r="K120" s="94"/>
      <c r="L120" s="94"/>
      <c r="M120" s="94"/>
      <c r="N120" s="94"/>
    </row>
    <row r="121" spans="1:14" x14ac:dyDescent="0.2">
      <c r="A121" s="94"/>
      <c r="B121" s="94"/>
      <c r="C121" s="94"/>
      <c r="D121" s="94"/>
      <c r="E121" s="134"/>
      <c r="F121" s="94"/>
      <c r="G121" s="104"/>
      <c r="H121" s="104"/>
      <c r="I121" s="104"/>
      <c r="J121" s="104"/>
      <c r="K121" s="94"/>
      <c r="L121" s="94"/>
      <c r="M121" s="94"/>
      <c r="N121" s="94"/>
    </row>
    <row r="122" spans="1:14" x14ac:dyDescent="0.2">
      <c r="A122" s="94"/>
      <c r="B122" s="94"/>
      <c r="C122" s="94"/>
      <c r="D122" s="94"/>
      <c r="E122" s="134"/>
      <c r="F122" s="94"/>
      <c r="G122" s="104"/>
      <c r="H122" s="104"/>
      <c r="I122" s="104"/>
      <c r="J122" s="104"/>
      <c r="K122" s="94"/>
      <c r="L122" s="94"/>
      <c r="M122" s="94"/>
      <c r="N122" s="94"/>
    </row>
    <row r="123" spans="1:14" x14ac:dyDescent="0.2">
      <c r="A123" s="94"/>
      <c r="B123" s="94"/>
      <c r="C123" s="94"/>
      <c r="D123" s="94"/>
      <c r="E123" s="134"/>
      <c r="F123" s="94"/>
      <c r="G123" s="104"/>
      <c r="H123" s="104"/>
      <c r="I123" s="104"/>
      <c r="J123" s="104"/>
      <c r="K123" s="94"/>
      <c r="L123" s="94"/>
      <c r="M123" s="94"/>
      <c r="N123" s="94"/>
    </row>
    <row r="124" spans="1:14" x14ac:dyDescent="0.2">
      <c r="A124" s="94"/>
      <c r="B124" s="94"/>
      <c r="C124" s="94"/>
      <c r="D124" s="94"/>
      <c r="E124" s="134"/>
      <c r="F124" s="94"/>
      <c r="G124" s="104"/>
      <c r="H124" s="104"/>
      <c r="I124" s="104"/>
      <c r="J124" s="104"/>
      <c r="K124" s="94"/>
      <c r="L124" s="94"/>
      <c r="M124" s="94"/>
      <c r="N124" s="94"/>
    </row>
    <row r="125" spans="1:14" x14ac:dyDescent="0.2">
      <c r="A125" s="94"/>
      <c r="B125" s="94"/>
      <c r="C125" s="94"/>
      <c r="D125" s="94"/>
      <c r="E125" s="134"/>
      <c r="F125" s="94"/>
      <c r="G125" s="104"/>
      <c r="H125" s="104"/>
      <c r="I125" s="104"/>
      <c r="J125" s="104"/>
      <c r="K125" s="94"/>
      <c r="L125" s="94"/>
      <c r="M125" s="94"/>
      <c r="N125" s="94"/>
    </row>
    <row r="126" spans="1:14" x14ac:dyDescent="0.2">
      <c r="A126" s="94"/>
      <c r="B126" s="94"/>
      <c r="C126" s="94"/>
      <c r="D126" s="94"/>
      <c r="E126" s="134"/>
      <c r="F126" s="94"/>
      <c r="G126" s="104"/>
      <c r="H126" s="104"/>
      <c r="I126" s="104"/>
      <c r="J126" s="104"/>
      <c r="K126" s="94"/>
      <c r="L126" s="94"/>
      <c r="M126" s="94"/>
      <c r="N126" s="94"/>
    </row>
    <row r="127" spans="1:14" x14ac:dyDescent="0.2">
      <c r="A127" s="94"/>
      <c r="B127" s="94"/>
      <c r="C127" s="94"/>
      <c r="D127" s="94"/>
      <c r="E127" s="134"/>
      <c r="F127" s="94"/>
      <c r="G127" s="104"/>
      <c r="H127" s="104"/>
      <c r="I127" s="104"/>
      <c r="J127" s="104"/>
      <c r="K127" s="94"/>
      <c r="L127" s="94"/>
      <c r="M127" s="94"/>
      <c r="N127" s="94"/>
    </row>
    <row r="128" spans="1:14" x14ac:dyDescent="0.2">
      <c r="A128" s="94"/>
      <c r="B128" s="94"/>
      <c r="C128" s="94"/>
      <c r="D128" s="94"/>
      <c r="E128" s="134"/>
      <c r="F128" s="94"/>
      <c r="G128" s="104"/>
      <c r="H128" s="104"/>
      <c r="I128" s="104"/>
      <c r="J128" s="104"/>
      <c r="K128" s="94"/>
      <c r="L128" s="94"/>
      <c r="M128" s="94"/>
      <c r="N128" s="94"/>
    </row>
    <row r="129" spans="1:14" x14ac:dyDescent="0.2">
      <c r="A129" s="94"/>
      <c r="B129" s="94"/>
      <c r="C129" s="94"/>
      <c r="D129" s="94"/>
      <c r="E129" s="134"/>
      <c r="F129" s="94"/>
      <c r="G129" s="104"/>
      <c r="H129" s="104"/>
      <c r="I129" s="104"/>
      <c r="J129" s="104"/>
      <c r="K129" s="94"/>
      <c r="L129" s="94"/>
      <c r="M129" s="94"/>
      <c r="N129" s="94"/>
    </row>
    <row r="130" spans="1:14" x14ac:dyDescent="0.2">
      <c r="A130" s="94"/>
      <c r="B130" s="94"/>
      <c r="C130" s="94"/>
      <c r="D130" s="94"/>
      <c r="E130" s="134"/>
      <c r="F130" s="94"/>
      <c r="G130" s="104"/>
      <c r="H130" s="104"/>
      <c r="I130" s="104"/>
      <c r="J130" s="104"/>
      <c r="K130" s="94"/>
      <c r="L130" s="94"/>
      <c r="M130" s="94"/>
      <c r="N130" s="94"/>
    </row>
    <row r="131" spans="1:14" x14ac:dyDescent="0.2">
      <c r="A131" s="94"/>
      <c r="B131" s="94"/>
      <c r="C131" s="94"/>
      <c r="D131" s="94"/>
      <c r="E131" s="134"/>
      <c r="F131" s="94"/>
      <c r="G131" s="104"/>
      <c r="H131" s="104"/>
      <c r="I131" s="104"/>
      <c r="J131" s="104"/>
      <c r="K131" s="94"/>
      <c r="L131" s="94"/>
      <c r="M131" s="94"/>
      <c r="N131" s="94"/>
    </row>
    <row r="132" spans="1:14" x14ac:dyDescent="0.2">
      <c r="A132" s="94"/>
      <c r="B132" s="94"/>
      <c r="C132" s="94"/>
      <c r="D132" s="94"/>
      <c r="E132" s="134"/>
      <c r="F132" s="94"/>
      <c r="G132" s="104"/>
      <c r="H132" s="104"/>
      <c r="I132" s="104"/>
      <c r="J132" s="104"/>
      <c r="K132" s="94"/>
      <c r="L132" s="94"/>
      <c r="M132" s="94"/>
      <c r="N132" s="94"/>
    </row>
    <row r="133" spans="1:14" x14ac:dyDescent="0.2">
      <c r="A133" s="94"/>
      <c r="B133" s="94"/>
      <c r="C133" s="94"/>
      <c r="D133" s="94"/>
      <c r="E133" s="134"/>
      <c r="F133" s="94"/>
      <c r="G133" s="104"/>
      <c r="H133" s="104"/>
      <c r="I133" s="104"/>
      <c r="J133" s="104"/>
      <c r="K133" s="94"/>
      <c r="L133" s="94"/>
      <c r="M133" s="94"/>
      <c r="N133" s="94"/>
    </row>
    <row r="134" spans="1:14" x14ac:dyDescent="0.2">
      <c r="A134" s="94"/>
      <c r="B134" s="94"/>
      <c r="C134" s="94"/>
      <c r="D134" s="94"/>
      <c r="E134" s="134"/>
      <c r="F134" s="94"/>
      <c r="G134" s="104"/>
      <c r="H134" s="104"/>
      <c r="I134" s="104"/>
      <c r="J134" s="104"/>
      <c r="K134" s="94"/>
      <c r="L134" s="94"/>
      <c r="M134" s="94"/>
      <c r="N134" s="94"/>
    </row>
    <row r="135" spans="1:14" x14ac:dyDescent="0.2">
      <c r="A135" s="94"/>
      <c r="B135" s="94"/>
      <c r="C135" s="94"/>
      <c r="D135" s="94"/>
      <c r="E135" s="134"/>
      <c r="F135" s="94"/>
      <c r="G135" s="104"/>
      <c r="H135" s="104"/>
      <c r="I135" s="104"/>
      <c r="J135" s="104"/>
      <c r="K135" s="94"/>
      <c r="L135" s="94"/>
      <c r="M135" s="94"/>
      <c r="N135" s="94"/>
    </row>
    <row r="136" spans="1:14" x14ac:dyDescent="0.2">
      <c r="A136" s="94"/>
      <c r="B136" s="94"/>
      <c r="C136" s="94"/>
      <c r="D136" s="94"/>
      <c r="E136" s="134"/>
      <c r="F136" s="94"/>
      <c r="G136" s="104"/>
      <c r="H136" s="104"/>
      <c r="I136" s="104"/>
      <c r="J136" s="104"/>
      <c r="K136" s="94"/>
      <c r="L136" s="94"/>
      <c r="M136" s="94"/>
      <c r="N136" s="94"/>
    </row>
    <row r="137" spans="1:14" x14ac:dyDescent="0.2">
      <c r="A137" s="94"/>
      <c r="B137" s="94"/>
      <c r="C137" s="94"/>
      <c r="D137" s="94"/>
      <c r="E137" s="134"/>
      <c r="F137" s="94"/>
      <c r="G137" s="104"/>
      <c r="H137" s="104"/>
      <c r="I137" s="104"/>
      <c r="J137" s="104"/>
      <c r="K137" s="94"/>
      <c r="L137" s="94"/>
      <c r="M137" s="94"/>
      <c r="N137" s="94"/>
    </row>
    <row r="138" spans="1:14" x14ac:dyDescent="0.2">
      <c r="A138" s="94"/>
      <c r="B138" s="94"/>
      <c r="C138" s="94"/>
      <c r="D138" s="94"/>
      <c r="E138" s="134"/>
      <c r="F138" s="94"/>
      <c r="G138" s="104"/>
      <c r="H138" s="104"/>
      <c r="I138" s="104"/>
      <c r="J138" s="104"/>
      <c r="K138" s="94"/>
      <c r="L138" s="94"/>
      <c r="M138" s="94"/>
      <c r="N138" s="94"/>
    </row>
    <row r="139" spans="1:14" x14ac:dyDescent="0.2">
      <c r="A139" s="94"/>
      <c r="B139" s="94"/>
      <c r="C139" s="94"/>
      <c r="D139" s="94"/>
      <c r="E139" s="134"/>
      <c r="F139" s="94"/>
      <c r="G139" s="104"/>
      <c r="H139" s="104"/>
      <c r="I139" s="104"/>
      <c r="J139" s="104"/>
      <c r="K139" s="94"/>
      <c r="L139" s="94"/>
      <c r="M139" s="94"/>
      <c r="N139" s="94"/>
    </row>
    <row r="140" spans="1:14" x14ac:dyDescent="0.2">
      <c r="A140" s="94"/>
      <c r="B140" s="94"/>
      <c r="C140" s="94"/>
      <c r="D140" s="94"/>
      <c r="E140" s="134"/>
      <c r="F140" s="94"/>
      <c r="G140" s="104"/>
      <c r="H140" s="104"/>
      <c r="I140" s="104"/>
      <c r="J140" s="104"/>
      <c r="K140" s="94"/>
      <c r="L140" s="94"/>
      <c r="M140" s="94"/>
      <c r="N140" s="94"/>
    </row>
    <row r="141" spans="1:14" x14ac:dyDescent="0.2">
      <c r="A141" s="94"/>
      <c r="B141" s="94"/>
      <c r="C141" s="94"/>
      <c r="D141" s="94"/>
      <c r="E141" s="134"/>
      <c r="F141" s="94"/>
      <c r="G141" s="104"/>
      <c r="H141" s="104"/>
      <c r="I141" s="104"/>
      <c r="J141" s="104"/>
      <c r="K141" s="94"/>
      <c r="L141" s="94"/>
      <c r="M141" s="94"/>
      <c r="N141" s="94"/>
    </row>
    <row r="142" spans="1:14" x14ac:dyDescent="0.2">
      <c r="A142" s="94"/>
      <c r="B142" s="94"/>
      <c r="C142" s="94"/>
      <c r="D142" s="94"/>
      <c r="E142" s="134"/>
      <c r="F142" s="94"/>
      <c r="G142" s="104"/>
      <c r="H142" s="104"/>
      <c r="I142" s="104"/>
      <c r="J142" s="104"/>
      <c r="K142" s="94"/>
      <c r="L142" s="94"/>
      <c r="M142" s="94"/>
      <c r="N142" s="94"/>
    </row>
    <row r="143" spans="1:14" x14ac:dyDescent="0.2">
      <c r="A143" s="94"/>
      <c r="B143" s="94"/>
      <c r="C143" s="94"/>
      <c r="D143" s="94"/>
      <c r="E143" s="134"/>
      <c r="F143" s="94"/>
      <c r="G143" s="104"/>
      <c r="H143" s="104"/>
      <c r="I143" s="104"/>
      <c r="J143" s="104"/>
      <c r="K143" s="94"/>
      <c r="L143" s="94"/>
      <c r="M143" s="94"/>
      <c r="N143" s="94"/>
    </row>
    <row r="144" spans="1:14" x14ac:dyDescent="0.2">
      <c r="A144" s="94"/>
      <c r="B144" s="94"/>
      <c r="C144" s="94"/>
      <c r="D144" s="94"/>
      <c r="E144" s="134"/>
      <c r="F144" s="94"/>
      <c r="G144" s="104"/>
      <c r="H144" s="104"/>
      <c r="I144" s="104"/>
      <c r="J144" s="104"/>
      <c r="K144" s="94"/>
      <c r="L144" s="94"/>
      <c r="M144" s="94"/>
      <c r="N144" s="94"/>
    </row>
    <row r="145" spans="1:14" x14ac:dyDescent="0.2">
      <c r="A145" s="94"/>
      <c r="B145" s="94"/>
      <c r="C145" s="94"/>
      <c r="D145" s="94"/>
      <c r="E145" s="134"/>
      <c r="F145" s="94"/>
      <c r="G145" s="104"/>
      <c r="H145" s="104"/>
      <c r="I145" s="104"/>
      <c r="J145" s="104"/>
      <c r="K145" s="94"/>
      <c r="L145" s="94"/>
      <c r="M145" s="94"/>
      <c r="N145" s="94"/>
    </row>
    <row r="146" spans="1:14" x14ac:dyDescent="0.2">
      <c r="A146" s="94"/>
      <c r="B146" s="94"/>
      <c r="C146" s="94"/>
      <c r="D146" s="94"/>
      <c r="E146" s="134"/>
      <c r="F146" s="94"/>
      <c r="G146" s="104"/>
      <c r="H146" s="104"/>
      <c r="I146" s="104"/>
      <c r="J146" s="104"/>
      <c r="K146" s="94"/>
      <c r="L146" s="94"/>
      <c r="M146" s="94"/>
      <c r="N146" s="94"/>
    </row>
    <row r="147" spans="1:14" x14ac:dyDescent="0.2">
      <c r="A147" s="94"/>
      <c r="B147" s="94"/>
      <c r="C147" s="94"/>
      <c r="D147" s="94"/>
      <c r="E147" s="134"/>
      <c r="F147" s="94"/>
      <c r="G147" s="104"/>
      <c r="H147" s="104"/>
      <c r="I147" s="104"/>
      <c r="J147" s="104"/>
      <c r="K147" s="94"/>
      <c r="L147" s="94"/>
      <c r="M147" s="94"/>
      <c r="N147" s="94"/>
    </row>
    <row r="148" spans="1:14" x14ac:dyDescent="0.2">
      <c r="A148" s="94"/>
      <c r="B148" s="94"/>
      <c r="C148" s="94"/>
      <c r="D148" s="94"/>
      <c r="E148" s="134"/>
      <c r="F148" s="94"/>
      <c r="G148" s="104"/>
      <c r="H148" s="104"/>
      <c r="I148" s="104"/>
      <c r="J148" s="104"/>
      <c r="K148" s="94"/>
      <c r="L148" s="94"/>
      <c r="M148" s="94"/>
      <c r="N148" s="94"/>
    </row>
    <row r="149" spans="1:14" x14ac:dyDescent="0.2">
      <c r="A149" s="94"/>
      <c r="B149" s="94"/>
      <c r="C149" s="94"/>
      <c r="D149" s="94"/>
      <c r="E149" s="134"/>
      <c r="F149" s="94"/>
      <c r="G149" s="104"/>
      <c r="H149" s="104"/>
      <c r="I149" s="104"/>
      <c r="J149" s="104"/>
      <c r="K149" s="94"/>
      <c r="L149" s="94"/>
      <c r="M149" s="94"/>
      <c r="N149" s="94"/>
    </row>
    <row r="150" spans="1:14" x14ac:dyDescent="0.2">
      <c r="A150" s="94"/>
      <c r="B150" s="94"/>
      <c r="C150" s="94"/>
      <c r="D150" s="94"/>
      <c r="E150" s="134"/>
      <c r="F150" s="94"/>
      <c r="G150" s="104"/>
      <c r="H150" s="104"/>
      <c r="I150" s="104"/>
      <c r="J150" s="104"/>
      <c r="K150" s="94"/>
      <c r="L150" s="94"/>
      <c r="M150" s="94"/>
      <c r="N150" s="94"/>
    </row>
    <row r="151" spans="1:14" x14ac:dyDescent="0.2">
      <c r="A151" s="94"/>
      <c r="B151" s="94"/>
      <c r="C151" s="94"/>
      <c r="D151" s="94"/>
      <c r="E151" s="134"/>
      <c r="F151" s="94"/>
      <c r="G151" s="104"/>
      <c r="H151" s="104"/>
      <c r="I151" s="104"/>
      <c r="J151" s="104"/>
      <c r="K151" s="94"/>
      <c r="L151" s="94"/>
      <c r="M151" s="94"/>
      <c r="N151" s="94"/>
    </row>
    <row r="152" spans="1:14" x14ac:dyDescent="0.2">
      <c r="A152" s="94"/>
      <c r="B152" s="94"/>
      <c r="C152" s="94"/>
      <c r="D152" s="94"/>
      <c r="E152" s="134"/>
      <c r="F152" s="94"/>
      <c r="G152" s="104"/>
      <c r="H152" s="104"/>
      <c r="I152" s="104"/>
      <c r="J152" s="104"/>
      <c r="K152" s="94"/>
      <c r="L152" s="94"/>
      <c r="M152" s="94"/>
      <c r="N152" s="94"/>
    </row>
    <row r="153" spans="1:14" x14ac:dyDescent="0.2">
      <c r="A153" s="94"/>
      <c r="B153" s="94"/>
      <c r="C153" s="94"/>
      <c r="D153" s="94"/>
      <c r="E153" s="134"/>
      <c r="F153" s="94"/>
      <c r="G153" s="104"/>
      <c r="H153" s="104"/>
      <c r="I153" s="104"/>
      <c r="J153" s="104"/>
      <c r="K153" s="94"/>
      <c r="L153" s="94"/>
      <c r="M153" s="94"/>
      <c r="N153" s="94"/>
    </row>
    <row r="154" spans="1:14" x14ac:dyDescent="0.2">
      <c r="A154" s="94"/>
      <c r="B154" s="94"/>
      <c r="C154" s="94"/>
      <c r="D154" s="94"/>
      <c r="E154" s="134"/>
      <c r="F154" s="94"/>
      <c r="G154" s="104"/>
      <c r="H154" s="104"/>
      <c r="I154" s="104"/>
      <c r="J154" s="104"/>
      <c r="K154" s="94"/>
      <c r="L154" s="94"/>
      <c r="M154" s="94"/>
      <c r="N154" s="94"/>
    </row>
    <row r="155" spans="1:14" x14ac:dyDescent="0.2">
      <c r="A155" s="94"/>
      <c r="B155" s="94"/>
      <c r="C155" s="94"/>
      <c r="D155" s="94"/>
      <c r="E155" s="134"/>
      <c r="F155" s="94"/>
      <c r="G155" s="104"/>
      <c r="H155" s="104"/>
      <c r="I155" s="104"/>
      <c r="J155" s="104"/>
      <c r="K155" s="94"/>
      <c r="L155" s="94"/>
      <c r="M155" s="94"/>
      <c r="N155" s="94"/>
    </row>
    <row r="156" spans="1:14" x14ac:dyDescent="0.2">
      <c r="A156" s="94"/>
      <c r="B156" s="94"/>
      <c r="C156" s="94"/>
      <c r="D156" s="94"/>
      <c r="E156" s="134"/>
      <c r="F156" s="94"/>
      <c r="G156" s="104"/>
      <c r="H156" s="104"/>
      <c r="I156" s="104"/>
      <c r="J156" s="104"/>
      <c r="K156" s="94"/>
      <c r="L156" s="94"/>
      <c r="M156" s="94"/>
      <c r="N156" s="94"/>
    </row>
    <row r="157" spans="1:14" x14ac:dyDescent="0.2">
      <c r="A157" s="94"/>
      <c r="B157" s="94"/>
      <c r="C157" s="94"/>
      <c r="D157" s="94"/>
      <c r="E157" s="134"/>
      <c r="F157" s="94"/>
      <c r="G157" s="104"/>
      <c r="H157" s="104"/>
      <c r="I157" s="104"/>
      <c r="J157" s="104"/>
      <c r="K157" s="94"/>
      <c r="L157" s="94"/>
      <c r="M157" s="94"/>
      <c r="N157" s="94"/>
    </row>
    <row r="158" spans="1:14" x14ac:dyDescent="0.2">
      <c r="A158" s="94"/>
      <c r="B158" s="94"/>
      <c r="C158" s="94"/>
      <c r="D158" s="94"/>
      <c r="E158" s="134"/>
      <c r="F158" s="94"/>
      <c r="G158" s="104"/>
      <c r="H158" s="104"/>
      <c r="I158" s="104"/>
      <c r="J158" s="104"/>
      <c r="K158" s="94"/>
      <c r="L158" s="94"/>
      <c r="M158" s="94"/>
      <c r="N158" s="94"/>
    </row>
    <row r="159" spans="1:14" x14ac:dyDescent="0.2">
      <c r="A159" s="94"/>
      <c r="B159" s="94"/>
      <c r="C159" s="94"/>
      <c r="D159" s="94"/>
      <c r="E159" s="134"/>
      <c r="F159" s="94"/>
      <c r="G159" s="104"/>
      <c r="H159" s="104"/>
      <c r="I159" s="104"/>
      <c r="J159" s="104"/>
      <c r="K159" s="94"/>
      <c r="L159" s="94"/>
      <c r="M159" s="94"/>
      <c r="N159" s="94"/>
    </row>
    <row r="160" spans="1:14" x14ac:dyDescent="0.2">
      <c r="A160" s="94"/>
      <c r="B160" s="94"/>
      <c r="C160" s="94"/>
      <c r="D160" s="94"/>
      <c r="E160" s="134"/>
      <c r="F160" s="94"/>
      <c r="G160" s="104"/>
      <c r="H160" s="104"/>
      <c r="I160" s="104"/>
      <c r="J160" s="104"/>
      <c r="K160" s="94"/>
      <c r="L160" s="94"/>
      <c r="M160" s="94"/>
      <c r="N160" s="94"/>
    </row>
    <row r="161" spans="1:14" x14ac:dyDescent="0.2">
      <c r="A161" s="94"/>
      <c r="B161" s="94"/>
      <c r="C161" s="94"/>
      <c r="D161" s="94"/>
      <c r="E161" s="134"/>
      <c r="F161" s="94"/>
      <c r="G161" s="104"/>
      <c r="H161" s="104"/>
      <c r="I161" s="104"/>
      <c r="J161" s="104"/>
      <c r="K161" s="94"/>
      <c r="L161" s="94"/>
      <c r="M161" s="94"/>
      <c r="N161" s="94"/>
    </row>
    <row r="162" spans="1:14" x14ac:dyDescent="0.2">
      <c r="A162" s="94"/>
      <c r="B162" s="94"/>
      <c r="C162" s="94"/>
      <c r="D162" s="94"/>
      <c r="E162" s="134"/>
      <c r="F162" s="94"/>
      <c r="G162" s="104"/>
      <c r="H162" s="104"/>
      <c r="I162" s="104"/>
      <c r="J162" s="104"/>
      <c r="K162" s="94"/>
      <c r="L162" s="94"/>
      <c r="M162" s="94"/>
      <c r="N162" s="94"/>
    </row>
    <row r="163" spans="1:14" x14ac:dyDescent="0.2">
      <c r="A163" s="94"/>
      <c r="B163" s="94"/>
      <c r="C163" s="94"/>
      <c r="D163" s="94"/>
      <c r="E163" s="134"/>
      <c r="F163" s="94"/>
      <c r="G163" s="104"/>
      <c r="H163" s="104"/>
      <c r="I163" s="104"/>
      <c r="J163" s="104"/>
      <c r="K163" s="94"/>
      <c r="L163" s="94"/>
      <c r="M163" s="94"/>
      <c r="N163" s="94"/>
    </row>
    <row r="164" spans="1:14" x14ac:dyDescent="0.2">
      <c r="A164" s="94"/>
      <c r="B164" s="94"/>
      <c r="C164" s="94"/>
      <c r="D164" s="94"/>
      <c r="E164" s="134"/>
      <c r="F164" s="94"/>
      <c r="G164" s="104"/>
      <c r="H164" s="104"/>
      <c r="I164" s="104"/>
      <c r="J164" s="104"/>
      <c r="K164" s="94"/>
      <c r="L164" s="94"/>
      <c r="M164" s="94"/>
      <c r="N164" s="94"/>
    </row>
    <row r="165" spans="1:14" x14ac:dyDescent="0.2">
      <c r="A165" s="94"/>
      <c r="B165" s="94"/>
      <c r="C165" s="94"/>
      <c r="D165" s="94"/>
      <c r="E165" s="134"/>
      <c r="F165" s="94"/>
      <c r="G165" s="104"/>
      <c r="H165" s="104"/>
      <c r="I165" s="104"/>
      <c r="J165" s="104"/>
      <c r="K165" s="94"/>
      <c r="L165" s="94"/>
      <c r="M165" s="94"/>
      <c r="N165" s="94"/>
    </row>
    <row r="166" spans="1:14" x14ac:dyDescent="0.2">
      <c r="A166" s="94"/>
      <c r="B166" s="94"/>
      <c r="C166" s="94"/>
      <c r="D166" s="94"/>
      <c r="E166" s="134"/>
      <c r="F166" s="94"/>
      <c r="G166" s="104"/>
      <c r="H166" s="104"/>
      <c r="I166" s="104"/>
      <c r="J166" s="104"/>
      <c r="K166" s="94"/>
      <c r="L166" s="94"/>
      <c r="M166" s="94"/>
      <c r="N166" s="94"/>
    </row>
    <row r="167" spans="1:14" x14ac:dyDescent="0.2">
      <c r="A167" s="94"/>
      <c r="B167" s="94"/>
      <c r="C167" s="94"/>
      <c r="D167" s="94"/>
      <c r="E167" s="134"/>
      <c r="F167" s="94"/>
      <c r="G167" s="104"/>
      <c r="H167" s="104"/>
      <c r="I167" s="104"/>
      <c r="J167" s="104"/>
      <c r="K167" s="94"/>
      <c r="L167" s="94"/>
      <c r="M167" s="94"/>
      <c r="N167" s="94"/>
    </row>
    <row r="168" spans="1:14" x14ac:dyDescent="0.2">
      <c r="A168" s="94"/>
      <c r="B168" s="94"/>
      <c r="C168" s="94"/>
      <c r="D168" s="94"/>
      <c r="E168" s="134"/>
      <c r="F168" s="94"/>
      <c r="G168" s="104"/>
      <c r="H168" s="104"/>
      <c r="I168" s="104"/>
      <c r="J168" s="104"/>
      <c r="K168" s="94"/>
      <c r="L168" s="94"/>
      <c r="M168" s="94"/>
      <c r="N168" s="94"/>
    </row>
    <row r="169" spans="1:14" x14ac:dyDescent="0.2">
      <c r="A169" s="94"/>
      <c r="B169" s="94"/>
      <c r="C169" s="94"/>
      <c r="D169" s="94"/>
      <c r="E169" s="134"/>
      <c r="F169" s="94"/>
      <c r="G169" s="104"/>
      <c r="H169" s="104"/>
      <c r="I169" s="104"/>
      <c r="J169" s="104"/>
      <c r="K169" s="94"/>
      <c r="L169" s="94"/>
      <c r="M169" s="94"/>
      <c r="N169" s="94"/>
    </row>
  </sheetData>
  <mergeCells count="9">
    <mergeCell ref="K108:K109"/>
    <mergeCell ref="A108:B109"/>
    <mergeCell ref="A82:B82"/>
    <mergeCell ref="A1:C1"/>
    <mergeCell ref="A3:B3"/>
    <mergeCell ref="K59:K60"/>
    <mergeCell ref="A59:B60"/>
    <mergeCell ref="G82:G83"/>
    <mergeCell ref="G3:G4"/>
  </mergeCells>
  <printOptions gridLines="1"/>
  <pageMargins left="0.7" right="0.7" top="0.75" bottom="0.75" header="0.3" footer="0.3"/>
  <pageSetup paperSize="9" scale="81" fitToHeight="0" orientation="landscape" r:id="rId1"/>
  <headerFooter>
    <oddFooter>&amp;LSagsnr. 18-2969
Doknr. 56708-18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I16" sqref="I16"/>
    </sheetView>
  </sheetViews>
  <sheetFormatPr defaultRowHeight="12.75" x14ac:dyDescent="0.2"/>
  <cols>
    <col min="1" max="1" width="8.28515625" customWidth="1"/>
    <col min="2" max="2" width="31.42578125" customWidth="1"/>
    <col min="3" max="3" width="17.85546875" customWidth="1"/>
    <col min="4" max="5" width="10.42578125" style="84" customWidth="1"/>
    <col min="6" max="6" width="8.85546875" customWidth="1"/>
    <col min="7" max="7" width="8.85546875" style="84" customWidth="1"/>
    <col min="8" max="8" width="11.7109375" customWidth="1"/>
    <col min="9" max="9" width="11.7109375" style="84" customWidth="1"/>
    <col min="10" max="10" width="32.28515625" customWidth="1"/>
  </cols>
  <sheetData>
    <row r="1" spans="1:10" x14ac:dyDescent="0.2">
      <c r="A1" s="138"/>
      <c r="B1" s="138"/>
      <c r="C1" s="138"/>
      <c r="D1" s="159"/>
      <c r="E1" s="159"/>
      <c r="F1" s="138"/>
      <c r="G1" s="159"/>
      <c r="H1" s="138"/>
      <c r="I1" s="159"/>
      <c r="J1" s="138"/>
    </row>
    <row r="2" spans="1:10" ht="15" x14ac:dyDescent="0.25">
      <c r="A2" s="139" t="s">
        <v>353</v>
      </c>
      <c r="B2" s="140"/>
      <c r="C2" s="140"/>
      <c r="D2" s="140"/>
      <c r="E2" s="140"/>
      <c r="F2" s="140"/>
      <c r="G2" s="140"/>
      <c r="H2" s="142"/>
      <c r="I2" s="142"/>
      <c r="J2" s="140"/>
    </row>
    <row r="3" spans="1:10" x14ac:dyDescent="0.2">
      <c r="A3" s="309" t="s">
        <v>176</v>
      </c>
      <c r="B3" s="310"/>
      <c r="C3" s="222" t="s">
        <v>349</v>
      </c>
      <c r="D3" s="116" t="s">
        <v>209</v>
      </c>
      <c r="E3" s="116" t="s">
        <v>191</v>
      </c>
      <c r="F3" s="116" t="s">
        <v>158</v>
      </c>
      <c r="G3" s="303" t="s">
        <v>159</v>
      </c>
      <c r="H3" s="205" t="s">
        <v>362</v>
      </c>
      <c r="I3" s="264" t="s">
        <v>378</v>
      </c>
      <c r="J3" s="117" t="s">
        <v>160</v>
      </c>
    </row>
    <row r="4" spans="1:10" x14ac:dyDescent="0.2">
      <c r="A4" s="154" t="s">
        <v>340</v>
      </c>
      <c r="B4" s="154" t="s">
        <v>330</v>
      </c>
      <c r="C4" s="119" t="s">
        <v>348</v>
      </c>
      <c r="D4" s="119">
        <v>2018</v>
      </c>
      <c r="E4" s="119" t="s">
        <v>207</v>
      </c>
      <c r="F4" s="119" t="s">
        <v>208</v>
      </c>
      <c r="G4" s="304"/>
      <c r="H4" s="206" t="s">
        <v>363</v>
      </c>
      <c r="I4" s="265" t="s">
        <v>379</v>
      </c>
      <c r="J4" s="120"/>
    </row>
    <row r="5" spans="1:10" x14ac:dyDescent="0.2">
      <c r="A5" s="152"/>
      <c r="B5" s="153" t="s">
        <v>187</v>
      </c>
      <c r="C5" s="143"/>
      <c r="D5" s="143"/>
      <c r="E5" s="143"/>
      <c r="F5" s="144"/>
      <c r="G5" s="144"/>
      <c r="H5" s="145"/>
      <c r="I5" s="145"/>
      <c r="J5" s="146"/>
    </row>
    <row r="6" spans="1:10" x14ac:dyDescent="0.2">
      <c r="A6" s="152"/>
      <c r="B6" s="153"/>
      <c r="C6" s="151"/>
      <c r="D6" s="151"/>
      <c r="E6" s="151"/>
      <c r="F6" s="151"/>
      <c r="G6" s="151"/>
      <c r="H6" s="155"/>
      <c r="I6" s="277"/>
      <c r="J6" s="274"/>
    </row>
    <row r="7" spans="1:10" ht="15" customHeight="1" x14ac:dyDescent="0.2">
      <c r="A7" s="235" t="s">
        <v>162</v>
      </c>
      <c r="B7" s="236" t="s">
        <v>163</v>
      </c>
      <c r="C7" s="189"/>
      <c r="D7" s="189"/>
      <c r="E7" s="189"/>
      <c r="F7" s="189"/>
      <c r="G7" s="193"/>
      <c r="H7" s="273"/>
      <c r="I7" s="189"/>
      <c r="J7" s="275"/>
    </row>
    <row r="8" spans="1:10" s="84" customFormat="1" ht="15" customHeight="1" x14ac:dyDescent="0.2">
      <c r="A8" s="237">
        <v>13074</v>
      </c>
      <c r="B8" s="238" t="s">
        <v>355</v>
      </c>
      <c r="C8" s="189">
        <f>E8-D8</f>
        <v>0</v>
      </c>
      <c r="D8" s="189">
        <f>'Hent Data'!Y122</f>
        <v>0</v>
      </c>
      <c r="E8" s="189">
        <f>'Hent Data'!W122</f>
        <v>0</v>
      </c>
      <c r="F8" s="189">
        <f>'Hent Data'!X122</f>
        <v>-222648.02</v>
      </c>
      <c r="G8" s="193" t="str">
        <f t="shared" ref="G8:G24" si="0">IFERROR((F8/E8)*100,"-")</f>
        <v>-</v>
      </c>
      <c r="H8" s="273"/>
      <c r="I8" s="189"/>
      <c r="J8" s="275"/>
    </row>
    <row r="9" spans="1:10" s="84" customFormat="1" ht="15" customHeight="1" x14ac:dyDescent="0.2">
      <c r="A9" s="237"/>
      <c r="B9" s="238"/>
      <c r="C9" s="189"/>
      <c r="D9" s="189"/>
      <c r="E9" s="189"/>
      <c r="F9" s="189"/>
      <c r="G9" s="193"/>
      <c r="H9" s="273"/>
      <c r="I9" s="189"/>
      <c r="J9" s="275"/>
    </row>
    <row r="10" spans="1:10" s="84" customFormat="1" ht="15" customHeight="1" x14ac:dyDescent="0.2">
      <c r="A10" s="239" t="s">
        <v>188</v>
      </c>
      <c r="B10" s="240" t="s">
        <v>319</v>
      </c>
      <c r="C10" s="189"/>
      <c r="D10" s="189"/>
      <c r="E10" s="189"/>
      <c r="F10" s="189"/>
      <c r="G10" s="193"/>
      <c r="H10" s="273"/>
      <c r="I10" s="189"/>
      <c r="J10" s="275"/>
    </row>
    <row r="11" spans="1:10" s="84" customFormat="1" ht="15" customHeight="1" x14ac:dyDescent="0.2">
      <c r="A11" s="237" t="s">
        <v>320</v>
      </c>
      <c r="B11" s="237" t="s">
        <v>174</v>
      </c>
      <c r="C11" s="189">
        <f t="shared" ref="C11:C24" si="1">E11-D11</f>
        <v>1218520</v>
      </c>
      <c r="D11" s="189">
        <f>'Hent Data'!Y125</f>
        <v>-336861</v>
      </c>
      <c r="E11" s="189">
        <f>'Hent Data'!W125</f>
        <v>881659</v>
      </c>
      <c r="F11" s="189">
        <f>'Hent Data'!X125</f>
        <v>-25468.01</v>
      </c>
      <c r="G11" s="193">
        <f t="shared" si="0"/>
        <v>-2.8886462906860815</v>
      </c>
      <c r="H11" s="273"/>
      <c r="I11" s="189"/>
      <c r="J11" s="275"/>
    </row>
    <row r="12" spans="1:10" s="84" customFormat="1" ht="15" customHeight="1" x14ac:dyDescent="0.2">
      <c r="A12" s="237" t="s">
        <v>322</v>
      </c>
      <c r="B12" s="237" t="s">
        <v>321</v>
      </c>
      <c r="C12" s="189">
        <f t="shared" si="1"/>
        <v>1546358</v>
      </c>
      <c r="D12" s="189">
        <f>'Hent Data'!Y126</f>
        <v>0</v>
      </c>
      <c r="E12" s="189">
        <f>'Hent Data'!W126</f>
        <v>1546358</v>
      </c>
      <c r="F12" s="189">
        <f>'Hent Data'!X126</f>
        <v>429524.7</v>
      </c>
      <c r="G12" s="193">
        <f t="shared" si="0"/>
        <v>27.776536869211398</v>
      </c>
      <c r="H12" s="273"/>
      <c r="I12" s="189"/>
      <c r="J12" s="275"/>
    </row>
    <row r="13" spans="1:10" s="84" customFormat="1" ht="15" customHeight="1" x14ac:dyDescent="0.2">
      <c r="A13" s="237" t="s">
        <v>324</v>
      </c>
      <c r="B13" s="237" t="s">
        <v>323</v>
      </c>
      <c r="C13" s="189">
        <f t="shared" si="1"/>
        <v>4520230</v>
      </c>
      <c r="D13" s="189">
        <f>'Hent Data'!Y127</f>
        <v>0</v>
      </c>
      <c r="E13" s="189">
        <f>'Hent Data'!W127</f>
        <v>4520230</v>
      </c>
      <c r="F13" s="189">
        <f>'Hent Data'!X127</f>
        <v>848965.01</v>
      </c>
      <c r="G13" s="193">
        <f t="shared" si="0"/>
        <v>18.781456032104561</v>
      </c>
      <c r="H13" s="273"/>
      <c r="I13" s="189"/>
      <c r="J13" s="275"/>
    </row>
    <row r="14" spans="1:10" s="84" customFormat="1" ht="15" customHeight="1" x14ac:dyDescent="0.2">
      <c r="A14" s="237" t="s">
        <v>326</v>
      </c>
      <c r="B14" s="237" t="s">
        <v>325</v>
      </c>
      <c r="C14" s="189">
        <f t="shared" si="1"/>
        <v>153070</v>
      </c>
      <c r="D14" s="189">
        <f>'Hent Data'!Y128</f>
        <v>0</v>
      </c>
      <c r="E14" s="189">
        <f>'Hent Data'!W128</f>
        <v>153070</v>
      </c>
      <c r="F14" s="189">
        <f>'Hent Data'!X128</f>
        <v>20469.669999999998</v>
      </c>
      <c r="G14" s="193">
        <f t="shared" si="0"/>
        <v>13.372751028941007</v>
      </c>
      <c r="H14" s="273"/>
      <c r="I14" s="189"/>
      <c r="J14" s="275"/>
    </row>
    <row r="15" spans="1:10" s="84" customFormat="1" ht="15" customHeight="1" x14ac:dyDescent="0.2">
      <c r="A15" s="237" t="s">
        <v>328</v>
      </c>
      <c r="B15" s="237" t="s">
        <v>327</v>
      </c>
      <c r="C15" s="189">
        <f t="shared" si="1"/>
        <v>2477457</v>
      </c>
      <c r="D15" s="189">
        <f>'Hent Data'!Y129</f>
        <v>130781</v>
      </c>
      <c r="E15" s="189">
        <f>'Hent Data'!W129</f>
        <v>2608238</v>
      </c>
      <c r="F15" s="189">
        <f>'Hent Data'!X129</f>
        <v>747373.9</v>
      </c>
      <c r="G15" s="193">
        <f t="shared" si="0"/>
        <v>28.65435976318112</v>
      </c>
      <c r="H15" s="273"/>
      <c r="I15" s="189"/>
      <c r="J15" s="275"/>
    </row>
    <row r="16" spans="1:10" s="84" customFormat="1" ht="15" customHeight="1" x14ac:dyDescent="0.2">
      <c r="A16" s="237"/>
      <c r="B16" s="238"/>
      <c r="C16" s="189"/>
      <c r="D16" s="189"/>
      <c r="E16" s="189"/>
      <c r="F16" s="189"/>
      <c r="G16" s="193"/>
      <c r="H16" s="273"/>
      <c r="I16" s="189"/>
      <c r="J16" s="275"/>
    </row>
    <row r="17" spans="1:10" s="84" customFormat="1" ht="15" customHeight="1" x14ac:dyDescent="0.2">
      <c r="A17" s="239" t="s">
        <v>188</v>
      </c>
      <c r="B17" s="240" t="s">
        <v>189</v>
      </c>
      <c r="C17" s="189"/>
      <c r="D17" s="189"/>
      <c r="E17" s="189"/>
      <c r="F17" s="189"/>
      <c r="G17" s="193"/>
      <c r="H17" s="273"/>
      <c r="I17" s="189"/>
      <c r="J17" s="275"/>
    </row>
    <row r="18" spans="1:10" s="84" customFormat="1" ht="15" customHeight="1" x14ac:dyDescent="0.2">
      <c r="A18" s="237" t="s">
        <v>329</v>
      </c>
      <c r="B18" s="237" t="s">
        <v>174</v>
      </c>
      <c r="C18" s="189">
        <f t="shared" si="1"/>
        <v>-1219024</v>
      </c>
      <c r="D18" s="189">
        <f>'Hent Data'!Y132</f>
        <v>1039902</v>
      </c>
      <c r="E18" s="189">
        <f>'Hent Data'!W132</f>
        <v>-179122</v>
      </c>
      <c r="F18" s="189">
        <f>'Hent Data'!X132</f>
        <v>266061.18</v>
      </c>
      <c r="G18" s="193">
        <f t="shared" si="0"/>
        <v>-148.53629369926642</v>
      </c>
      <c r="H18" s="273"/>
      <c r="I18" s="189"/>
      <c r="J18" s="275"/>
    </row>
    <row r="19" spans="1:10" s="84" customFormat="1" ht="15" customHeight="1" x14ac:dyDescent="0.2">
      <c r="A19" s="237" t="s">
        <v>331</v>
      </c>
      <c r="B19" s="237" t="s">
        <v>330</v>
      </c>
      <c r="C19" s="189">
        <f t="shared" si="1"/>
        <v>897090</v>
      </c>
      <c r="D19" s="189">
        <f>'Hent Data'!Y133</f>
        <v>0</v>
      </c>
      <c r="E19" s="189">
        <f>'Hent Data'!W133</f>
        <v>897090</v>
      </c>
      <c r="F19" s="189">
        <f>'Hent Data'!X133</f>
        <v>489969.91999999998</v>
      </c>
      <c r="G19" s="193">
        <f t="shared" si="0"/>
        <v>54.617699450445322</v>
      </c>
      <c r="H19" s="273"/>
      <c r="I19" s="189"/>
      <c r="J19" s="275"/>
    </row>
    <row r="20" spans="1:10" s="84" customFormat="1" ht="15" customHeight="1" x14ac:dyDescent="0.2">
      <c r="A20" s="237" t="s">
        <v>333</v>
      </c>
      <c r="B20" s="237" t="s">
        <v>332</v>
      </c>
      <c r="C20" s="189">
        <f t="shared" si="1"/>
        <v>286810</v>
      </c>
      <c r="D20" s="189">
        <f>'Hent Data'!Y134</f>
        <v>0</v>
      </c>
      <c r="E20" s="189">
        <f>'Hent Data'!W134</f>
        <v>286810</v>
      </c>
      <c r="F20" s="189">
        <f>'Hent Data'!X134</f>
        <v>0</v>
      </c>
      <c r="G20" s="193">
        <f t="shared" si="0"/>
        <v>0</v>
      </c>
      <c r="H20" s="273"/>
      <c r="I20" s="189"/>
      <c r="J20" s="275"/>
    </row>
    <row r="21" spans="1:10" s="84" customFormat="1" ht="15" customHeight="1" x14ac:dyDescent="0.2">
      <c r="A21" s="237" t="s">
        <v>335</v>
      </c>
      <c r="B21" s="237" t="s">
        <v>334</v>
      </c>
      <c r="C21" s="189">
        <f t="shared" si="1"/>
        <v>-2434950</v>
      </c>
      <c r="D21" s="189">
        <f>'Hent Data'!Y135</f>
        <v>0</v>
      </c>
      <c r="E21" s="189">
        <f>'Hent Data'!W135</f>
        <v>-2434950</v>
      </c>
      <c r="F21" s="189">
        <f>'Hent Data'!X135</f>
        <v>-609010.5</v>
      </c>
      <c r="G21" s="193">
        <f t="shared" si="0"/>
        <v>25.011211729193615</v>
      </c>
      <c r="H21" s="273"/>
      <c r="I21" s="189"/>
      <c r="J21" s="275"/>
    </row>
    <row r="22" spans="1:10" s="84" customFormat="1" ht="15" customHeight="1" x14ac:dyDescent="0.2">
      <c r="A22" s="237"/>
      <c r="B22" s="238"/>
      <c r="C22" s="189"/>
      <c r="D22" s="189"/>
      <c r="E22" s="189"/>
      <c r="F22" s="189"/>
      <c r="G22" s="193"/>
      <c r="H22" s="273"/>
      <c r="I22" s="189"/>
      <c r="J22" s="275"/>
    </row>
    <row r="23" spans="1:10" s="84" customFormat="1" ht="15" customHeight="1" x14ac:dyDescent="0.2">
      <c r="A23" s="239" t="s">
        <v>354</v>
      </c>
      <c r="B23" s="240" t="s">
        <v>356</v>
      </c>
      <c r="C23" s="189"/>
      <c r="D23" s="189"/>
      <c r="E23" s="189"/>
      <c r="F23" s="189"/>
      <c r="G23" s="193"/>
      <c r="H23" s="273"/>
      <c r="I23" s="189"/>
      <c r="J23" s="275"/>
    </row>
    <row r="24" spans="1:10" s="84" customFormat="1" ht="15" customHeight="1" x14ac:dyDescent="0.2">
      <c r="A24" s="237">
        <v>660025</v>
      </c>
      <c r="B24" s="237" t="s">
        <v>337</v>
      </c>
      <c r="C24" s="189">
        <f t="shared" si="1"/>
        <v>0</v>
      </c>
      <c r="D24" s="189">
        <f>'Hent Data'!Y138</f>
        <v>0</v>
      </c>
      <c r="E24" s="189">
        <f>'Hent Data'!W138</f>
        <v>0</v>
      </c>
      <c r="F24" s="189">
        <f>'Hent Data'!X138</f>
        <v>-316</v>
      </c>
      <c r="G24" s="193" t="str">
        <f t="shared" si="0"/>
        <v>-</v>
      </c>
      <c r="H24" s="273"/>
      <c r="I24" s="278"/>
      <c r="J24" s="275"/>
    </row>
    <row r="25" spans="1:10" x14ac:dyDescent="0.2">
      <c r="A25" s="311" t="s">
        <v>175</v>
      </c>
      <c r="B25" s="312"/>
      <c r="C25" s="254"/>
      <c r="D25" s="255"/>
      <c r="E25" s="256"/>
      <c r="F25" s="255"/>
      <c r="G25" s="257"/>
      <c r="H25" s="268"/>
      <c r="I25" s="276"/>
      <c r="J25" s="315"/>
    </row>
    <row r="26" spans="1:10" x14ac:dyDescent="0.2">
      <c r="A26" s="313"/>
      <c r="B26" s="314"/>
      <c r="C26" s="258">
        <f>SUM(C8:C24)</f>
        <v>7445561</v>
      </c>
      <c r="D26" s="259">
        <f>SUM(D8:D24)</f>
        <v>833822</v>
      </c>
      <c r="E26" s="260">
        <f>SUM(E8:E24)</f>
        <v>8279383</v>
      </c>
      <c r="F26" s="259">
        <f>SUM(F8:F24)</f>
        <v>1944921.85</v>
      </c>
      <c r="G26" s="261">
        <f>IFERROR((F26/E26)*100,"-")</f>
        <v>23.491144811153202</v>
      </c>
      <c r="H26" s="279">
        <f>SUM(H8:H24)</f>
        <v>0</v>
      </c>
      <c r="I26" s="279">
        <f>SUM(I8:I24)</f>
        <v>0</v>
      </c>
      <c r="J26" s="316"/>
    </row>
    <row r="27" spans="1:10" ht="13.5" thickBot="1" x14ac:dyDescent="0.25">
      <c r="A27" s="150"/>
      <c r="B27" s="150"/>
      <c r="C27" s="150"/>
      <c r="D27" s="150"/>
      <c r="E27" s="150"/>
      <c r="F27" s="150"/>
      <c r="G27" s="150"/>
      <c r="H27" s="150"/>
      <c r="I27" s="150"/>
      <c r="J27" s="147"/>
    </row>
    <row r="28" spans="1:10" x14ac:dyDescent="0.2">
      <c r="A28" s="148" t="s">
        <v>177</v>
      </c>
      <c r="B28" s="284"/>
      <c r="C28" s="317">
        <f>C26</f>
        <v>7445561</v>
      </c>
      <c r="D28" s="305">
        <f>D26</f>
        <v>833822</v>
      </c>
      <c r="E28" s="317">
        <f>E26</f>
        <v>8279383</v>
      </c>
      <c r="F28" s="305">
        <f>F26</f>
        <v>1944921.85</v>
      </c>
      <c r="G28" s="307">
        <f>IFERROR((F26/E28)*100,"-")</f>
        <v>23.491144811153202</v>
      </c>
      <c r="H28" s="305">
        <f>H26</f>
        <v>0</v>
      </c>
      <c r="I28" s="305">
        <f>I26</f>
        <v>0</v>
      </c>
      <c r="J28" s="141"/>
    </row>
    <row r="29" spans="1:10" ht="13.5" thickBot="1" x14ac:dyDescent="0.25">
      <c r="A29" s="149" t="s">
        <v>190</v>
      </c>
      <c r="B29" s="285"/>
      <c r="C29" s="318"/>
      <c r="D29" s="306"/>
      <c r="E29" s="318"/>
      <c r="F29" s="306"/>
      <c r="G29" s="308"/>
      <c r="H29" s="306"/>
      <c r="I29" s="306"/>
      <c r="J29" s="141"/>
    </row>
  </sheetData>
  <mergeCells count="11">
    <mergeCell ref="I28:I29"/>
    <mergeCell ref="G28:G29"/>
    <mergeCell ref="A3:B3"/>
    <mergeCell ref="A25:B26"/>
    <mergeCell ref="J25:J26"/>
    <mergeCell ref="G3:G4"/>
    <mergeCell ref="C28:C29"/>
    <mergeCell ref="F28:F29"/>
    <mergeCell ref="D28:D29"/>
    <mergeCell ref="E28:E29"/>
    <mergeCell ref="H28:H29"/>
  </mergeCells>
  <pageMargins left="0.7" right="0.7" top="0.75" bottom="0.75" header="0.3" footer="0.3"/>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dateTime>2018-04-17T14:15:57.3386716+02:00</dateTime>
</file>

<file path=customXml/item10.xml><?xml version="1.0" encoding="utf-8"?>
<int>5000700</int>
</file>

<file path=customXml/item11.xml><?xml version="1.0" encoding="utf-8"?>
<string>\\573ax2009aos\configurations$\ClientConfig_drift_x64.axc</string>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8"?>
<int>4000401</int>
</file>

<file path=customXml/item14.xml><?xml version="1.0" encoding="utf-8"?>
<boolean>false</boolean>
</file>

<file path=customXml/item15.xml><?xml version="1.0" encoding="utf-8"?>
<cdim:cachedDataItemMap xmlns:cdim="http://schemas.microsoft.com/visualStudio/vsto/2006/03/mappings">
  <cdim:item xmlns:cdim="http://schemas.microsoft.com/visualStudio/vsto/2006/03/mappings" cdim:sourceId="Fujitsu.Prisme.Excel.FIE.ThisWorkbook]FIEversion]Xml" cdim:partId="{613BC4A2-8A46-49FB-B13A-55539DB648D6}"/>
  <cdim:item xmlns:cdim="http://schemas.microsoft.com/visualStudio/vsto/2006/03/mappings" cdim:sourceId="Fujitsu.Prisme.Excel.FIE.ThisWorkbook]FIEversionMin]Xml" cdim:partId="{060AC7E9-A291-4EEA-B405-5BD46D57BEB6}"/>
  <cdim:item xmlns:cdim="http://schemas.microsoft.com/visualStudio/vsto/2006/03/mappings" cdim:sourceId="Fujitsu.Prisme.Excel.FIE.ThisWorkbook]FIEversionMax]Xml" cdim:partId="{006E8EAE-C3AF-4322-9CF5-5F3BD4485C17}"/>
  <cdim:item xmlns:cdim="http://schemas.microsoft.com/visualStudio/vsto/2006/03/mappings" cdim:sourceId="Fujitsu.Prisme.Excel.FIE.ThisWorkbook]EnableBudgetInput]Xml" cdim:partId="{B426AB0C-B420-495F-86EE-BFDEB54B88BB}"/>
  <cdim:item xmlns:cdim="http://schemas.microsoft.com/visualStudio/vsto/2006/03/mappings" cdim:sourceId="Fujitsu.Prisme.Excel.FIE.ThisWorkbook]LockAccountnumColumn]Xml" cdim:partId="{962EED46-2AAF-4FF6-BD5C-C6EEBE6FF75A}"/>
  <cdim:item xmlns:cdim="http://schemas.microsoft.com/visualStudio/vsto/2006/03/mappings" cdim:sourceId="Fujitsu.Prisme.Excel.FIE.ThisWorkbook]EnableSDabsence]Xml" cdim:partId="{E5CA671A-94A5-4DF0-8C38-BA3A1C8A5351}"/>
  <cdim:item xmlns:cdim="http://schemas.microsoft.com/visualStudio/vsto/2006/03/mappings" cdim:sourceId="Fujitsu.Prisme.Excel.FIE.ThisWorkbook]EnableLedgerJournal]Xml" cdim:partId="{9A6186F5-EB8C-495C-BB53-BDA6E2297F07}"/>
  <cdim:item xmlns:cdim="http://schemas.microsoft.com/visualStudio/vsto/2006/03/mappings" cdim:sourceId="Fujitsu.Prisme.Excel.FIE.ThisWorkbook]AxConfiguration]Xml" cdim:partId="{FA089502-F17B-4C81-92DE-7E478B6F1642}"/>
  <cdim:item xmlns:cdim="http://schemas.microsoft.com/visualStudio/vsto/2006/03/mappings" cdim:sourceId="Fujitsu.Prisme.Excel.FIE.ThisWorkbook]initialCompany]Xml" cdim:partId="{0BCECD0A-B85E-40E3-8D47-96357F60195A}"/>
  <cdim:item xmlns:cdim="http://schemas.microsoft.com/visualStudio/vsto/2006/03/mappings" cdim:sourceId="Fujitsu.Prisme.Excel.FIE.ThisWorkbook]AxKeepConnection]Xml" cdim:partId="{ED607036-B5CA-4E6F-BCA9-23A546463CCA}"/>
  <cdim:item xmlns:cdim="http://schemas.microsoft.com/visualStudio/vsto/2006/03/mappings" cdim:sourceId="Fujitsu.Prisme.Excel.FIE.ThisWorkbook]AppendDocuBudget]Xml" cdim:partId="{0F40BEA4-14E9-4B17-B0DA-93677BBEE0FE}"/>
  <cdim:item xmlns:cdim="http://schemas.microsoft.com/visualStudio/vsto/2006/03/mappings" cdim:sourceId="Fujitsu.Prisme.Excel.FIE.ThisWorkbook]AppendDocuJournal]Xml" cdim:partId="{A8E03ACB-CFBC-4C7D-A8B1-9181D5359AD3}"/>
  <cdim:item xmlns:cdim="http://schemas.microsoft.com/visualStudio/vsto/2006/03/mappings" cdim:sourceId="Fujitsu.Prisme.Excel.FIE.ThisWorkbook]FIEversionCache]Xml" cdim:partId="{FC0A50F8-8CDA-40B7-A34D-67C6B265209F}"/>
  <cdim:item xmlns:cdim="http://schemas.microsoft.com/visualStudio/vsto/2006/03/mappings" cdim:sourceId="Fujitsu.Prisme.Excel.FIE.ThisWorkbook]GetDataStart]Xml" cdim:partId="{03A765B8-94C9-4C85-B087-121B5ABD40FB}"/>
  <cdim:item xmlns:cdim="http://schemas.microsoft.com/visualStudio/vsto/2006/03/mappings" cdim:sourceId="Fujitsu.Prisme.Excel.FIE.ThisWorkbook]GetDataEnd]Xml" cdim:partId="{55765FFD-118B-4D76-9E10-DC8A56C9FA9F}"/>
</cdim:cachedDataItemMap>
</file>

<file path=customXml/item16.xml><?xml version="1.0" encoding="utf-8"?>
<dateTime>2018-04-17T14:16:15.4791726+02:00</dateTime>
</file>

<file path=customXml/item17.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3</SortOrder>
    <MeetingStartDate xmlns="d08b57ff-b9b7-4581-975d-98f87b579a51">2018-05-22T10:00:00+00:00</MeetingStartDate>
    <EnclosureFileNumber xmlns="d08b57ff-b9b7-4581-975d-98f87b579a51">56708/18</EnclosureFileNumber>
    <AgendaId xmlns="d08b57ff-b9b7-4581-975d-98f87b579a51">8372</AgendaId>
    <AccessLevel xmlns="d08b57ff-b9b7-4581-975d-98f87b579a51">1</AccessLevel>
    <EnclosureType xmlns="d08b57ff-b9b7-4581-975d-98f87b579a51">Enclosure</EnclosureType>
    <CommitteeName xmlns="d08b57ff-b9b7-4581-975d-98f87b579a51">Udvalget for Plan og Teknik</CommitteeName>
    <FusionId xmlns="d08b57ff-b9b7-4581-975d-98f87b579a51">2864936</FusionId>
    <AgendaAccessLevelName xmlns="d08b57ff-b9b7-4581-975d-98f87b579a51">Åben</AgendaAccessLevelName>
    <UNC xmlns="d08b57ff-b9b7-4581-975d-98f87b579a51">2605170</UNC>
    <MeetingTitle xmlns="d08b57ff-b9b7-4581-975d-98f87b579a51">22-05-2018</MeetingTitle>
    <MeetingDateAndTime xmlns="d08b57ff-b9b7-4581-975d-98f87b579a51">22-05-2018 fra 12:00 - 15:00</MeetingDateAndTime>
    <MeetingEndDate xmlns="d08b57ff-b9b7-4581-975d-98f87b579a51">2018-05-22T13:00:00+00:00</MeetingEndDate>
    <PWDescription xmlns="d08b57ff-b9b7-4581-975d-98f87b579a51">Pr. 31.03.2018</PWDescription>
    <PWFileType xmlns="d08b57ff-b9b7-4581-975d-98f87b579a51">.XLSX</PWFileType>
    <DocumentType xmlns="d08b57ff-b9b7-4581-975d-98f87b579a51"/>
  </documentManagement>
</p:properties>
</file>

<file path=customXml/item18.xml><?xml version="1.0" encoding="utf-8"?>
<string/>
</file>

<file path=customXml/item19.xml><?xml version="1.0" encoding="utf-8"?>
<int>4000401</int>
</file>

<file path=customXml/item2.xml><?xml version="1.0" encoding="utf-8"?>
<boolean>false</boolean>
</file>

<file path=customXml/item20.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boolean>false</boolean>
</file>

<file path=customXml/item4.xml><?xml version="1.0" encoding="utf-8"?>
<boolean>false</boolean>
</file>

<file path=customXml/item5.xml><?xml version="1.0" encoding="utf-8"?>
<boolean>false</boolean>
</file>

<file path=customXml/item6.xml><?xml version="1.0" encoding="utf-8"?>
<boolean>false</boolean>
</file>

<file path=customXml/item7.xml><?xml version="1.0" encoding="utf-8"?>
<cdm:cachedDataManifest xmlns:cdm="http://schemas.microsoft.com/2004/VisualStudio/Tools/Applications/CachedDataManifest.xsd" cdm:revision="1">
  <cdm:view cdm:viewId="Fujitsu.Prisme.Excel.FIE.ThisWorkbook">
    <cdm:dataInstance cdm:dataId="FIEversion" cdm:dataType="System.Int32, mscorlib, Version=2.0.0.0, Culture=neutral, PublicKeyToken=b77a5c561934e089"/>
    <cdm:dataInstance cdm:dataId="FIEversionMin" cdm:dataType="System.Int32, mscorlib, Version=2.0.0.0, Culture=neutral, PublicKeyToken=b77a5c561934e089"/>
    <cdm:dataInstance cdm:dataId="FIEversionMax" cdm:dataType="System.Int32, mscorlib, Version=2.0.0.0, Culture=neutral, PublicKeyToken=b77a5c561934e089"/>
    <cdm:dataInstance cdm:dataId="EnableBudgetInput" cdm:dataType="System.Boolean, mscorlib, Version=2.0.0.0, Culture=neutral, PublicKeyToken=b77a5c561934e089"/>
    <cdm:dataInstance cdm:dataId="LockAccountnumColumn" cdm:dataType="System.Boolean, mscorlib, Version=2.0.0.0, Culture=neutral, PublicKeyToken=b77a5c561934e089"/>
    <cdm:dataInstance cdm:dataId="EnableSDabsence" cdm:dataType="System.Boolean, mscorlib, Version=2.0.0.0, Culture=neutral, PublicKeyToken=b77a5c561934e089"/>
    <cdm:dataInstance cdm:dataId="EnableLedgerJournal" cdm:dataType="System.Boolean, mscorlib, Version=2.0.0.0, Culture=neutral, PublicKeyToken=b77a5c561934e089"/>
    <cdm:dataInstance cdm:dataId="AxConfiguration" cdm:dataType="System.String, mscorlib, Version=2.0.0.0, Culture=neutral, PublicKeyToken=b77a5c561934e089"/>
    <cdm:dataInstance cdm:dataId="initialCompany" cdm:dataType="System.String, mscorlib, Version=2.0.0.0, Culture=neutral, PublicKeyToken=b77a5c561934e089"/>
    <cdm:dataInstance cdm:dataId="AxKeepConnection" cdm:dataType="System.Boolean, mscorlib, Version=2.0.0.0, Culture=neutral, PublicKeyToken=b77a5c561934e089"/>
    <cdm:dataInstance cdm:dataId="AppendDocuBudget" cdm:dataType="System.Boolean, mscorlib, Version=2.0.0.0, Culture=neutral, PublicKeyToken=b77a5c561934e089"/>
    <cdm:dataInstance cdm:dataId="AppendDocuJournal" cdm:dataType="System.Boolean, mscorlib, Version=2.0.0.0, Culture=neutral, PublicKeyToken=b77a5c561934e089"/>
    <cdm:dataInstance cdm:dataId="FIEversionCache" cdm:dataType="System.Int32, mscorlib, Version=2.0.0.0, Culture=neutral, PublicKeyToken=b77a5c561934e089"/>
    <cdm:dataInstance cdm:dataId="GetDataStart" cdm:dataType="System.DateTime, mscorlib, Version=2.0.0.0, Culture=neutral, PublicKeyToken=b77a5c561934e089"/>
    <cdm:dataInstance cdm:dataId="GetDataEnd" cdm:dataType="System.DateTime, mscorlib, Version=2.0.0.0, Culture=neutral, PublicKeyToken=b77a5c561934e089"/>
  </cdm:view>
</cdm:cachedDataManifest>
</file>

<file path=customXml/item8.xml><?xml version="1.0" encoding="utf-8"?>
<boolean>false</boolean>
</file>

<file path=customXml/item9.xml><?xml version="1.0" encoding="utf-8"?>
<int>5000700</int>
</file>

<file path=customXml/itemProps1.xml><?xml version="1.0" encoding="utf-8"?>
<ds:datastoreItem xmlns:ds="http://schemas.openxmlformats.org/officeDocument/2006/customXml" ds:itemID="{03A765B8-94C9-4C85-B087-121B5ABD40FB}"/>
</file>

<file path=customXml/itemProps10.xml><?xml version="1.0" encoding="utf-8"?>
<ds:datastoreItem xmlns:ds="http://schemas.openxmlformats.org/officeDocument/2006/customXml" ds:itemID="{FC0A50F8-8CDA-40B7-A34D-67C6B265209F}"/>
</file>

<file path=customXml/itemProps11.xml><?xml version="1.0" encoding="utf-8"?>
<ds:datastoreItem xmlns:ds="http://schemas.openxmlformats.org/officeDocument/2006/customXml" ds:itemID="{FA089502-F17B-4C81-92DE-7E478B6F1642}"/>
</file>

<file path=customXml/itemProps12.xml><?xml version="1.0" encoding="utf-8"?>
<ds:datastoreItem xmlns:ds="http://schemas.openxmlformats.org/officeDocument/2006/customXml" ds:itemID="{E96495DD-C999-48A8-8577-85273658E9A6}"/>
</file>

<file path=customXml/itemProps13.xml><?xml version="1.0" encoding="utf-8"?>
<ds:datastoreItem xmlns:ds="http://schemas.openxmlformats.org/officeDocument/2006/customXml" ds:itemID="{613BC4A2-8A46-49FB-B13A-55539DB648D6}"/>
</file>

<file path=customXml/itemProps14.xml><?xml version="1.0" encoding="utf-8"?>
<ds:datastoreItem xmlns:ds="http://schemas.openxmlformats.org/officeDocument/2006/customXml" ds:itemID="{A8E03ACB-CFBC-4C7D-A8B1-9181D5359AD3}"/>
</file>

<file path=customXml/itemProps15.xml><?xml version="1.0" encoding="utf-8"?>
<ds:datastoreItem xmlns:ds="http://schemas.openxmlformats.org/officeDocument/2006/customXml" ds:itemID="{94D538E2-38CE-446A-B2E1-99DABEBF509E}"/>
</file>

<file path=customXml/itemProps16.xml><?xml version="1.0" encoding="utf-8"?>
<ds:datastoreItem xmlns:ds="http://schemas.openxmlformats.org/officeDocument/2006/customXml" ds:itemID="{55765FFD-118B-4D76-9E10-DC8A56C9FA9F}"/>
</file>

<file path=customXml/itemProps17.xml><?xml version="1.0" encoding="utf-8"?>
<ds:datastoreItem xmlns:ds="http://schemas.openxmlformats.org/officeDocument/2006/customXml" ds:itemID="{20E341D6-A864-44DF-AA6E-D285AC5F1D42}"/>
</file>

<file path=customXml/itemProps18.xml><?xml version="1.0" encoding="utf-8"?>
<ds:datastoreItem xmlns:ds="http://schemas.openxmlformats.org/officeDocument/2006/customXml" ds:itemID="{0BCECD0A-B85E-40E3-8D47-96357F60195A}"/>
</file>

<file path=customXml/itemProps19.xml><?xml version="1.0" encoding="utf-8"?>
<ds:datastoreItem xmlns:ds="http://schemas.openxmlformats.org/officeDocument/2006/customXml" ds:itemID="{060AC7E9-A291-4EEA-B405-5BD46D57BEB6}"/>
</file>

<file path=customXml/itemProps2.xml><?xml version="1.0" encoding="utf-8"?>
<ds:datastoreItem xmlns:ds="http://schemas.openxmlformats.org/officeDocument/2006/customXml" ds:itemID="{9A6186F5-EB8C-495C-BB53-BDA6E2297F07}"/>
</file>

<file path=customXml/itemProps20.xml><?xml version="1.0" encoding="utf-8"?>
<ds:datastoreItem xmlns:ds="http://schemas.openxmlformats.org/officeDocument/2006/customXml" ds:itemID="{05D1F993-AD38-4D2E-A092-A50B29ADE2A7}"/>
</file>

<file path=customXml/itemProps3.xml><?xml version="1.0" encoding="utf-8"?>
<ds:datastoreItem xmlns:ds="http://schemas.openxmlformats.org/officeDocument/2006/customXml" ds:itemID="{ED607036-B5CA-4E6F-BCA9-23A546463CCA}"/>
</file>

<file path=customXml/itemProps4.xml><?xml version="1.0" encoding="utf-8"?>
<ds:datastoreItem xmlns:ds="http://schemas.openxmlformats.org/officeDocument/2006/customXml" ds:itemID="{0F40BEA4-14E9-4B17-B0DA-93677BBEE0FE}"/>
</file>

<file path=customXml/itemProps5.xml><?xml version="1.0" encoding="utf-8"?>
<ds:datastoreItem xmlns:ds="http://schemas.openxmlformats.org/officeDocument/2006/customXml" ds:itemID="{962EED46-2AAF-4FF6-BD5C-C6EEBE6FF75A}"/>
</file>

<file path=customXml/itemProps6.xml><?xml version="1.0" encoding="utf-8"?>
<ds:datastoreItem xmlns:ds="http://schemas.openxmlformats.org/officeDocument/2006/customXml" ds:itemID="{E5CA671A-94A5-4DF0-8C38-BA3A1C8A5351}"/>
</file>

<file path=customXml/itemProps7.xml><?xml version="1.0" encoding="utf-8"?>
<ds:datastoreItem xmlns:ds="http://schemas.openxmlformats.org/officeDocument/2006/customXml" ds:itemID="{AE471E1A-DFE4-46FC-BE57-4AEBD262FE30}"/>
</file>

<file path=customXml/itemProps8.xml><?xml version="1.0" encoding="utf-8"?>
<ds:datastoreItem xmlns:ds="http://schemas.openxmlformats.org/officeDocument/2006/customXml" ds:itemID="{B426AB0C-B420-495F-86EE-BFDEB54B88BB}"/>
</file>

<file path=customXml/itemProps9.xml><?xml version="1.0" encoding="utf-8"?>
<ds:datastoreItem xmlns:ds="http://schemas.openxmlformats.org/officeDocument/2006/customXml" ds:itemID="{006E8EAE-C3AF-4322-9CF5-5F3BD4485C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36</vt:i4>
      </vt:variant>
    </vt:vector>
  </HeadingPairs>
  <TitlesOfParts>
    <vt:vector size="41" baseType="lpstr">
      <vt:lpstr>Hent Data</vt:lpstr>
      <vt:lpstr>Vejledning</vt:lpstr>
      <vt:lpstr>Total for 502 - Teknik og Miljø</vt:lpstr>
      <vt:lpstr>Udvalget for Plan og Teknik</vt:lpstr>
      <vt:lpstr>Udvalget for Økonomi og Erhverv</vt:lpstr>
      <vt:lpstr>AccountNumArea</vt:lpstr>
      <vt:lpstr>AdoptedDateCodeArea</vt:lpstr>
      <vt:lpstr>AdoptedDateFromArea</vt:lpstr>
      <vt:lpstr>AdoptedDateToArea</vt:lpstr>
      <vt:lpstr>AmountDisplayArea</vt:lpstr>
      <vt:lpstr>AmountInclTaxArea</vt:lpstr>
      <vt:lpstr>BaseYearArea</vt:lpstr>
      <vt:lpstr>BudgetCommentArea</vt:lpstr>
      <vt:lpstr>BudgetModelArea</vt:lpstr>
      <vt:lpstr>BudgetNormalPrimoArea</vt:lpstr>
      <vt:lpstr>ColumndefinitionArea</vt:lpstr>
      <vt:lpstr>CommissionsArea</vt:lpstr>
      <vt:lpstr>ComputationProgressingMark</vt:lpstr>
      <vt:lpstr>ComputeColumnArea</vt:lpstr>
      <vt:lpstr>CreatedDateCodeArea</vt:lpstr>
      <vt:lpstr>CreatedDateFromArea</vt:lpstr>
      <vt:lpstr>CreatedDateToArea</vt:lpstr>
      <vt:lpstr>DataAreaArea</vt:lpstr>
      <vt:lpstr>DimensionSelectionArea</vt:lpstr>
      <vt:lpstr>FactorArea</vt:lpstr>
      <vt:lpstr>FromDateArea</vt:lpstr>
      <vt:lpstr>IncludeInactiveArea</vt:lpstr>
      <vt:lpstr>JournalDataAreaArea</vt:lpstr>
      <vt:lpstr>JournalDescriptionArea</vt:lpstr>
      <vt:lpstr>JournalLineArea</vt:lpstr>
      <vt:lpstr>JournalLineHeaderArea</vt:lpstr>
      <vt:lpstr>JournalNameArea</vt:lpstr>
      <vt:lpstr>ModificationTypeArea</vt:lpstr>
      <vt:lpstr>NetExpenserevenueArea</vt:lpstr>
      <vt:lpstr>PeriodCodeArea</vt:lpstr>
      <vt:lpstr>PriceFluctArea</vt:lpstr>
      <vt:lpstr>PriceLevelArea</vt:lpstr>
      <vt:lpstr>RowTypeArea</vt:lpstr>
      <vt:lpstr>SDabsenceTypeArea</vt:lpstr>
      <vt:lpstr>TextDimensionArea</vt:lpstr>
      <vt:lpstr>ToDateArea</vt:lpstr>
    </vt:vector>
  </TitlesOfParts>
  <Company>ICL Invia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UPT-22-05-2018 - Bilag 116.03 FIE-ark budgetopfølgning for aftaleholder 502 - Teknik og Miljø - Bemæ…</dc:title>
  <dc:creator>Johan Brøndsted - Økonomi</dc:creator>
  <cp:lastModifiedBy>Michael Vind</cp:lastModifiedBy>
  <cp:lastPrinted>2018-04-19T05:49:40Z</cp:lastPrinted>
  <dcterms:created xsi:type="dcterms:W3CDTF">2002-12-06T13:51:06Z</dcterms:created>
  <dcterms:modified xsi:type="dcterms:W3CDTF">2018-04-20T10:40:01Z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https://www.kundeweb.fujitsu.dk/download/prisme/FIE/Appl/Fujitsu.Prisme.Excel.FIE.vsto|a300fdcb-b069-480a-bb30-39849f0359df</vt:lpwstr>
  </property>
  <property fmtid="{D5CDD505-2E9C-101B-9397-08002B2CF9AE}" pid="3" name="_AssemblyName">
    <vt:lpwstr>4E3C66D5-58D4-491E-A7D4-64AF99AF6E8B</vt:lpwstr>
  </property>
  <property fmtid="{D5CDD505-2E9C-101B-9397-08002B2CF9AE}" pid="4" name="ContentTypeId">
    <vt:lpwstr>0x0101003D7BFBD5F481E14985D820F2A1C38BC800C867DCA9723D5D41B98144D00A8161C2</vt:lpwstr>
  </property>
</Properties>
</file>